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23033-14XC-CP - LC Velká Hanzlůvka\"/>
    </mc:Choice>
  </mc:AlternateContent>
  <bookViews>
    <workbookView xWindow="0" yWindow="0" windowWidth="0" windowHeight="0"/>
  </bookViews>
  <sheets>
    <sheet name="Rekapitulace stavby" sheetId="1" r:id="rId1"/>
    <sheet name="210087-06-01 - Výsadba" sheetId="2" r:id="rId2"/>
    <sheet name="210087-06-02-01 - Následn..." sheetId="3" r:id="rId3"/>
    <sheet name="210087-06-02-02 - Následn..." sheetId="4" r:id="rId4"/>
    <sheet name="210087-06-02-03 - Následn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'210087-06-01 - Výsadba'!$C$81:$K$143</definedName>
    <definedName name="_xlnm.Print_Area" localSheetId="1">'210087-06-01 - Výsadba'!$C$4:$J$39,'210087-06-01 - Výsadba'!$C$45:$J$63,'210087-06-01 - Výsadba'!$C$69:$K$143</definedName>
    <definedName name="_xlnm.Print_Titles" localSheetId="1">'210087-06-01 - Výsadba'!$81:$81</definedName>
    <definedName name="_xlnm._FilterDatabase" localSheetId="2" hidden="1">'210087-06-02-01 - Následn...'!$C$88:$K$149</definedName>
    <definedName name="_xlnm.Print_Area" localSheetId="2">'210087-06-02-01 - Následn...'!$C$4:$J$41,'210087-06-02-01 - Následn...'!$C$47:$J$68,'210087-06-02-01 - Následn...'!$C$74:$K$149</definedName>
    <definedName name="_xlnm.Print_Titles" localSheetId="2">'210087-06-02-01 - Následn...'!$88:$88</definedName>
    <definedName name="_xlnm._FilterDatabase" localSheetId="3" hidden="1">'210087-06-02-02 - Následn...'!$C$88:$K$149</definedName>
    <definedName name="_xlnm.Print_Area" localSheetId="3">'210087-06-02-02 - Následn...'!$C$4:$J$41,'210087-06-02-02 - Následn...'!$C$47:$J$68,'210087-06-02-02 - Následn...'!$C$74:$K$149</definedName>
    <definedName name="_xlnm.Print_Titles" localSheetId="3">'210087-06-02-02 - Následn...'!$88:$88</definedName>
    <definedName name="_xlnm._FilterDatabase" localSheetId="4" hidden="1">'210087-06-02-03 - Následn...'!$C$88:$K$149</definedName>
    <definedName name="_xlnm.Print_Area" localSheetId="4">'210087-06-02-03 - Následn...'!$C$4:$J$41,'210087-06-02-03 - Následn...'!$C$47:$J$68,'210087-06-02-03 - Následn...'!$C$74:$K$149</definedName>
    <definedName name="_xlnm.Print_Titles" localSheetId="4">'210087-06-02-03 - Následn...'!$88:$88</definedName>
    <definedName name="_xlnm.Print_Area" localSheetId="5">'Seznam figur'!$C$4:$G$42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59"/>
  <c i="5" r="J37"/>
  <c i="1" r="AX59"/>
  <c i="5"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59"/>
  <c r="J25"/>
  <c r="J20"/>
  <c r="E20"/>
  <c r="F86"/>
  <c r="J19"/>
  <c r="J14"/>
  <c r="J56"/>
  <c r="E7"/>
  <c r="E50"/>
  <c i="4" r="J39"/>
  <c r="J38"/>
  <c i="1" r="AY58"/>
  <c i="4" r="J37"/>
  <c i="1" r="AX58"/>
  <c i="4"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3" r="J39"/>
  <c r="J38"/>
  <c i="1" r="AY57"/>
  <c i="3" r="J37"/>
  <c i="1" r="AX57"/>
  <c i="3"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77"/>
  <c i="2" r="J37"/>
  <c r="J36"/>
  <c i="1" r="AY55"/>
  <c i="2" r="J35"/>
  <c i="1" r="AX55"/>
  <c i="2"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/>
  <c i="1" r="L50"/>
  <c r="AM50"/>
  <c r="AM49"/>
  <c r="L49"/>
  <c r="AM47"/>
  <c r="L47"/>
  <c r="L45"/>
  <c r="L44"/>
  <c i="2" r="J142"/>
  <c r="BK134"/>
  <c r="BK126"/>
  <c r="J122"/>
  <c r="BK115"/>
  <c r="BK110"/>
  <c r="BK106"/>
  <c r="BK95"/>
  <c r="BK88"/>
  <c r="BK142"/>
  <c r="J134"/>
  <c r="BK128"/>
  <c r="BK122"/>
  <c r="J115"/>
  <c r="J110"/>
  <c r="J106"/>
  <c r="J95"/>
  <c r="J88"/>
  <c i="1" r="AS56"/>
  <c i="3" r="BK136"/>
  <c r="BK130"/>
  <c r="J122"/>
  <c r="BK116"/>
  <c r="BK112"/>
  <c r="BK110"/>
  <c r="BK106"/>
  <c r="J102"/>
  <c r="J98"/>
  <c r="J95"/>
  <c r="J92"/>
  <c r="BK146"/>
  <c r="J139"/>
  <c r="BK131"/>
  <c r="BK126"/>
  <c r="BK119"/>
  <c r="J116"/>
  <c i="4" r="J148"/>
  <c r="J146"/>
  <c r="BK139"/>
  <c r="BK131"/>
  <c r="J126"/>
  <c r="BK119"/>
  <c r="BK114"/>
  <c r="J110"/>
  <c r="J102"/>
  <c r="J98"/>
  <c r="J95"/>
  <c r="J142"/>
  <c r="BK136"/>
  <c r="BK126"/>
  <c r="J119"/>
  <c r="J114"/>
  <c r="BK110"/>
  <c r="BK102"/>
  <c r="J92"/>
  <c i="5" r="BK146"/>
  <c r="J139"/>
  <c r="J131"/>
  <c r="BK126"/>
  <c r="BK122"/>
  <c r="BK119"/>
  <c r="J116"/>
  <c r="BK114"/>
  <c r="J112"/>
  <c r="J110"/>
  <c r="J106"/>
  <c r="J102"/>
  <c r="BK95"/>
  <c r="BK148"/>
  <c r="BK142"/>
  <c r="J136"/>
  <c r="BK131"/>
  <c r="J130"/>
  <c r="J119"/>
  <c r="J114"/>
  <c r="BK110"/>
  <c r="BK102"/>
  <c r="J95"/>
  <c i="2" r="J137"/>
  <c r="J131"/>
  <c r="J128"/>
  <c r="BK118"/>
  <c r="J112"/>
  <c r="J108"/>
  <c r="BK102"/>
  <c r="BK91"/>
  <c r="BK85"/>
  <c r="BK137"/>
  <c r="BK131"/>
  <c r="J126"/>
  <c r="J118"/>
  <c r="BK112"/>
  <c r="BK108"/>
  <c r="J102"/>
  <c r="J91"/>
  <c r="J85"/>
  <c i="3" r="J148"/>
  <c r="J146"/>
  <c r="BK142"/>
  <c r="BK139"/>
  <c r="J131"/>
  <c r="J126"/>
  <c r="J119"/>
  <c r="J114"/>
  <c r="J112"/>
  <c r="J110"/>
  <c r="J106"/>
  <c r="BK102"/>
  <c r="BK98"/>
  <c r="BK95"/>
  <c r="BK92"/>
  <c r="BK148"/>
  <c r="J142"/>
  <c r="J136"/>
  <c r="J130"/>
  <c r="BK122"/>
  <c r="BK114"/>
  <c i="4" r="BK146"/>
  <c r="BK142"/>
  <c r="J136"/>
  <c r="BK130"/>
  <c r="J130"/>
  <c r="BK122"/>
  <c r="BK116"/>
  <c r="J112"/>
  <c r="J106"/>
  <c r="BK95"/>
  <c r="BK92"/>
  <c r="BK148"/>
  <c r="J139"/>
  <c r="J131"/>
  <c r="J122"/>
  <c r="J116"/>
  <c r="BK112"/>
  <c r="BK106"/>
  <c r="BK98"/>
  <c i="5" r="J148"/>
  <c r="J142"/>
  <c r="BK136"/>
  <c r="BK98"/>
  <c r="BK92"/>
  <c r="J146"/>
  <c r="BK139"/>
  <c r="BK130"/>
  <c r="J126"/>
  <c r="J122"/>
  <c r="BK116"/>
  <c r="BK112"/>
  <c r="BK106"/>
  <c r="J98"/>
  <c r="J92"/>
  <c i="2" l="1" r="BK84"/>
  <c r="J84"/>
  <c r="J61"/>
  <c r="P84"/>
  <c r="P83"/>
  <c r="P82"/>
  <c i="1" r="AU55"/>
  <c i="2" r="R84"/>
  <c r="R83"/>
  <c r="R82"/>
  <c r="T84"/>
  <c r="T83"/>
  <c r="T82"/>
  <c i="3" r="BK91"/>
  <c r="J91"/>
  <c r="J65"/>
  <c r="P91"/>
  <c r="P90"/>
  <c r="P89"/>
  <c i="1" r="AU57"/>
  <c i="3" r="R91"/>
  <c r="R90"/>
  <c r="R89"/>
  <c r="T91"/>
  <c r="T90"/>
  <c r="T89"/>
  <c i="4" r="BK91"/>
  <c r="J91"/>
  <c r="J65"/>
  <c r="P91"/>
  <c r="P90"/>
  <c r="P89"/>
  <c i="1" r="AU58"/>
  <c i="4" r="R91"/>
  <c r="R90"/>
  <c r="R89"/>
  <c r="T91"/>
  <c r="T90"/>
  <c r="T89"/>
  <c i="5" r="BK91"/>
  <c r="J91"/>
  <c r="J65"/>
  <c r="P91"/>
  <c r="P90"/>
  <c r="P89"/>
  <c i="1" r="AU59"/>
  <c i="5" r="R91"/>
  <c r="R90"/>
  <c r="R89"/>
  <c r="T91"/>
  <c r="T90"/>
  <c r="T89"/>
  <c i="2" r="BK141"/>
  <c r="J141"/>
  <c r="J62"/>
  <c i="3" r="BK145"/>
  <c r="J145"/>
  <c r="J66"/>
  <c r="BK147"/>
  <c r="J147"/>
  <c r="J67"/>
  <c i="4" r="BK145"/>
  <c r="J145"/>
  <c r="J66"/>
  <c r="BK147"/>
  <c r="J147"/>
  <c r="J67"/>
  <c i="5" r="BK145"/>
  <c r="J145"/>
  <c r="J66"/>
  <c r="BK147"/>
  <c r="J147"/>
  <c r="J67"/>
  <c r="F59"/>
  <c r="E77"/>
  <c r="J83"/>
  <c r="J86"/>
  <c r="BE92"/>
  <c r="BE102"/>
  <c r="BE110"/>
  <c r="BE112"/>
  <c r="BE114"/>
  <c r="BE116"/>
  <c r="BE119"/>
  <c r="BE126"/>
  <c r="BE130"/>
  <c r="BE136"/>
  <c r="BE139"/>
  <c r="BE146"/>
  <c r="BE95"/>
  <c r="BE98"/>
  <c r="BE106"/>
  <c r="BE122"/>
  <c r="BE131"/>
  <c r="BE142"/>
  <c r="BE148"/>
  <c i="4" r="E50"/>
  <c r="BE95"/>
  <c r="BE116"/>
  <c r="BE131"/>
  <c r="BE146"/>
  <c r="J56"/>
  <c r="F59"/>
  <c r="J59"/>
  <c r="BE92"/>
  <c r="BE98"/>
  <c r="BE102"/>
  <c r="BE106"/>
  <c r="BE110"/>
  <c r="BE112"/>
  <c r="BE114"/>
  <c r="BE119"/>
  <c r="BE122"/>
  <c r="BE126"/>
  <c r="BE130"/>
  <c r="BE136"/>
  <c r="BE139"/>
  <c r="BE142"/>
  <c r="BE148"/>
  <c i="3" r="BE112"/>
  <c r="BE114"/>
  <c r="BE116"/>
  <c r="BE136"/>
  <c r="BE142"/>
  <c r="E50"/>
  <c r="J56"/>
  <c r="F59"/>
  <c r="J59"/>
  <c r="BE92"/>
  <c r="BE95"/>
  <c r="BE98"/>
  <c r="BE102"/>
  <c r="BE106"/>
  <c r="BE110"/>
  <c r="BE119"/>
  <c r="BE122"/>
  <c r="BE126"/>
  <c r="BE130"/>
  <c r="BE131"/>
  <c r="BE139"/>
  <c r="BE146"/>
  <c r="BE148"/>
  <c i="2" r="E48"/>
  <c r="J52"/>
  <c r="J55"/>
  <c r="F79"/>
  <c r="BE110"/>
  <c r="BE122"/>
  <c r="BE134"/>
  <c r="BE137"/>
  <c r="BE85"/>
  <c r="BE88"/>
  <c r="BE91"/>
  <c r="BE95"/>
  <c r="BE102"/>
  <c r="BE106"/>
  <c r="BE108"/>
  <c r="BE112"/>
  <c r="BE115"/>
  <c r="BE118"/>
  <c r="BE126"/>
  <c r="BE128"/>
  <c r="BE131"/>
  <c r="BE142"/>
  <c r="F34"/>
  <c i="1" r="BA55"/>
  <c i="2" r="F36"/>
  <c i="1" r="BC55"/>
  <c i="3" r="F36"/>
  <c i="1" r="BA57"/>
  <c i="3" r="J36"/>
  <c i="1" r="AW57"/>
  <c i="3" r="F39"/>
  <c i="1" r="BD57"/>
  <c i="4" r="F36"/>
  <c i="1" r="BA58"/>
  <c i="4" r="F38"/>
  <c i="1" r="BC58"/>
  <c i="5" r="F36"/>
  <c i="1" r="BA59"/>
  <c i="5" r="F39"/>
  <c i="1" r="BD59"/>
  <c i="2" r="F35"/>
  <c i="1" r="BB55"/>
  <c i="2" r="J34"/>
  <c i="1" r="AW55"/>
  <c r="AS54"/>
  <c i="2" r="F37"/>
  <c i="1" r="BD55"/>
  <c i="3" r="F37"/>
  <c i="1" r="BB57"/>
  <c i="3" r="F38"/>
  <c i="1" r="BC57"/>
  <c i="4" r="J36"/>
  <c i="1" r="AW58"/>
  <c i="4" r="F37"/>
  <c i="1" r="BB58"/>
  <c i="4" r="F39"/>
  <c i="1" r="BD58"/>
  <c i="5" r="F38"/>
  <c i="1" r="BC59"/>
  <c i="5" r="J36"/>
  <c i="1" r="AW59"/>
  <c i="5" r="F37"/>
  <c i="1" r="BB59"/>
  <c i="2" l="1" r="BK83"/>
  <c r="J83"/>
  <c r="J60"/>
  <c i="3" r="BK90"/>
  <c r="J90"/>
  <c r="J64"/>
  <c i="4" r="BK90"/>
  <c r="J90"/>
  <c r="J64"/>
  <c i="5" r="BK90"/>
  <c r="J90"/>
  <c r="J64"/>
  <c i="1" r="AU56"/>
  <c r="AU54"/>
  <c i="2" r="F33"/>
  <c i="1" r="AZ55"/>
  <c i="3" r="F35"/>
  <c i="1" r="AZ57"/>
  <c i="4" r="J35"/>
  <c i="1" r="AV58"/>
  <c r="AT58"/>
  <c i="5" r="J35"/>
  <c i="1" r="AV59"/>
  <c r="AT59"/>
  <c r="BC56"/>
  <c r="AY56"/>
  <c i="2" r="J33"/>
  <c i="1" r="AV55"/>
  <c r="AT55"/>
  <c i="3" r="J35"/>
  <c i="1" r="AV57"/>
  <c r="AT57"/>
  <c i="4" r="F35"/>
  <c i="1" r="AZ58"/>
  <c r="BD56"/>
  <c i="5" r="F35"/>
  <c i="1" r="AZ59"/>
  <c r="BB56"/>
  <c r="AX56"/>
  <c r="BA56"/>
  <c r="AW56"/>
  <c i="2" l="1" r="BK82"/>
  <c r="J82"/>
  <c r="J59"/>
  <c i="3" r="BK89"/>
  <c r="J89"/>
  <c i="4" r="BK89"/>
  <c r="J89"/>
  <c i="5" r="BK89"/>
  <c r="J89"/>
  <c r="J63"/>
  <c i="1" r="AZ56"/>
  <c r="AV56"/>
  <c r="AT56"/>
  <c r="BA54"/>
  <c r="W30"/>
  <c i="3" r="J32"/>
  <c i="1" r="AG57"/>
  <c i="4" r="J32"/>
  <c i="1" r="AG58"/>
  <c r="BC54"/>
  <c r="W32"/>
  <c r="BD54"/>
  <c r="W33"/>
  <c r="BB54"/>
  <c r="W31"/>
  <c i="3" l="1" r="J41"/>
  <c i="4" r="J41"/>
  <c r="J63"/>
  <c i="3" r="J63"/>
  <c i="1" r="AN57"/>
  <c r="AN58"/>
  <c i="5" r="J32"/>
  <c i="1" r="AG59"/>
  <c r="AG56"/>
  <c r="AX54"/>
  <c r="AY54"/>
  <c i="2" r="J30"/>
  <c i="1" r="AG55"/>
  <c r="AG54"/>
  <c r="AK26"/>
  <c r="AW54"/>
  <c r="AK30"/>
  <c r="AZ54"/>
  <c r="W29"/>
  <c i="2" l="1" r="J39"/>
  <c i="5" r="J41"/>
  <c i="1" r="AN55"/>
  <c r="AN59"/>
  <c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<sst xmlns="http://schemas.openxmlformats.org/spreadsheetml/2006/main">
  <si>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</si>
  <si>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</si>
  <si>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</si>
  <si>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</si>
  <si>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</si>
  <si>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{9d0d2c40-7b82-471e-bcf9-26d08fa3e61f}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</si>
  <si>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</si>
  <si>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</si>
  <si>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</si>
  <si>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</si>
  <si>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</si>
  <si>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</si>
  <si>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</si>
  <si>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</si>
  <si>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210087-06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</si>
  <si>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</si>
  <si>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</si>
  <si>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HC3a-R v k.ú. Roveň u Sobotky - doprovodná alej</t>
  </si>
  <si>
    <t>KSO:</t>
  </si>
  <si>
    <t/>
  </si>
  <si>
    <t>CC-CZ:</t>
  </si>
  <si>
    <t>Místo:</t>
  </si>
  <si>
    <t>Roveň u Sobotky</t>
  </si>
  <si>
    <t>Datum:</t>
  </si>
  <si>
    <t>29. 3. 2022</t>
  </si>
  <si>
    <t>Zadavatel:</t>
  </si>
  <si>
    <t>IČ:</t>
  </si>
  <si>
    <t>KPÚ, Pobočka Jičín</t>
  </si>
  <si>
    <t>DIČ:</t>
  </si>
  <si>
    <t>Uchazeč:</t>
  </si>
  <si>
    <t>Vyplň údaj</t>
  </si>
  <si>
    <t>Projektant:</t>
  </si>
  <si>
    <t>Geocart CZ 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</si>
  <si>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</si>
  <si>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</si>
  <si>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</si>
  <si>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</si>
  <si>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</si>
  <si>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</si>
  <si>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</si>
  <si>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</si>
  <si>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</si>
  <si>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</si>
  <si>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</si>
  <si>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</si>
  <si>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</si>
  <si>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</si>
  <si>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</si>
  <si>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</si>
  <si>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</si>
  <si>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</si>
  <si>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</si>
  <si>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</si>
  <si>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</si>
  <si>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</si>
  <si>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</si>
  <si>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</si>
  <si>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</si>
  <si>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</si>
  <si>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</si>
  <si>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</si>
  <si>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</si>
  <si>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</si>
  <si>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</si>
  <si>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</si>
  <si>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</si>
  <si>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</si>
  <si>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</si>
  <si>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</si>
  <si>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</si>
  <si>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</si>
  <si>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</si>
  <si>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</si>
  <si>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</si>
  <si>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</si>
  <si>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</si>
  <si>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</si>
  <si>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210087-06-01</t>
  </si>
  <si>
    <t>Výsadba</t>
  </si>
  <si>
    <t>STA</t>
  </si>
  <si>
    <t>1</t>
  </si>
  <si>
    <t>{d480f1fa-873b-4d64-940b-d1fe8e673787}</t>
  </si>
  <si>
    <t>2</t>
  </si>
  <si>
    <t>210087-06-02</t>
  </si>
  <si>
    <t>Následná péče</t>
  </si>
  <si>
    <t>{8b12a68b-f0d0-45b9-8407-cb919448ed7f}</t>
  </si>
  <si>
    <t>210087-06-02-01</t>
  </si>
  <si>
    <t>Následná péče - 1. rok</t>
  </si>
  <si>
    <t>Soupis</t>
  </si>
  <si>
    <t>{4796b7e7-91b3-4f39-aa26-470dad02cb3b}</t>
  </si>
  <si>
    <t>210087-06-02-02</t>
  </si>
  <si>
    <t>Následná péče - 2. rok</t>
  </si>
  <si>
    <t>{323a447a-b800-4f50-b6b4-adba1bb926da}</t>
  </si>
  <si>
    <t>210087-06-02-03</t>
  </si>
  <si>
    <t>Následná péče - 3. rok</t>
  </si>
  <si>
    <t>{0f8168e3-e014-49f7-953a-14e9fc3b644c}</t>
  </si>
  <si>
    <t>Zálivka</t>
  </si>
  <si>
    <t>m3</t>
  </si>
  <si>
    <t>2,28</t>
  </si>
  <si>
    <t>KRYCÍ LIST SOUPISU PRACÍ</t>
  </si>
  <si>
    <t>Objekt:</t>
  </si>
  <si>
    <t>210087-06-01 - Výsadba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</si>
  <si>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</si>
  <si>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</si>
  <si>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</si>
  <si>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</si>
  <si>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</si>
  <si>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</si>
  <si>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</si>
  <si>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</si>
  <si>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</si>
  <si>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</si>
  <si>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</si>
  <si>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</si>
  <si>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</si>
  <si>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</si>
  <si>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</si>
  <si>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</si>
  <si>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</si>
  <si>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</si>
  <si>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</si>
  <si>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</si>
  <si>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</si>
  <si>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</si>
  <si>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</si>
  <si>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</si>
  <si>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</si>
  <si>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119005155</t>
  </si>
  <si>
    <t>Vytyčení výsadeb s rozmístěním rostlin dle projektové dokumentace solitérních přes 50 kusů</t>
  </si>
  <si>
    <t>kus</t>
  </si>
  <si>
    <t>CS ÚRS 2022 01</t>
  </si>
  <si>
    <t>4</t>
  </si>
  <si>
    <t>-367597256</t>
  </si>
  <si>
    <t>Online PSC</t>
  </si>
  <si>
    <t>https://podminky.urs.cz/item/CS_URS_2022_01/119005155</t>
  </si>
  <si>
    <t>VV</t>
  </si>
  <si>
    <t>"Dle staničení nebo souřadic ze situace výsadby" 57</t>
  </si>
  <si>
    <t>183101115</t>
  </si>
  <si>
    <t>Hloubení jamek pro vysazování rostlin v zemině tř.1 až 4 bez výměny půdy v rovině nebo na svahu do 1:5, objemu přes 0,125 do 0,40 m3</t>
  </si>
  <si>
    <t>-1897025145</t>
  </si>
  <si>
    <t>https://podminky.urs.cz/item/CS_URS_2022_01/183101115</t>
  </si>
  <si>
    <t>"Vysokokmeny - 70 x 70 x 40 cm" 57</t>
  </si>
  <si>
    <t>3</t>
  </si>
  <si>
    <t>184201112</t>
  </si>
  <si>
    <t>Výsadba stromů bez balu do předem vyhloubené jamky se zalitím v rovině nebo na svahu do 1:5, při výšce kmene přes 1,8 do 2,5 m</t>
  </si>
  <si>
    <t>1931311224</t>
  </si>
  <si>
    <t>https://podminky.urs.cz/item/CS_URS_2022_01/184201112</t>
  </si>
  <si>
    <t>P</t>
  </si>
  <si>
    <t>Poznámka k položce:_x000d_
- včetně zálivky 2x 20 l před zasypáním jamky a po zasypání</t>
  </si>
  <si>
    <t>57</t>
  </si>
  <si>
    <t>M</t>
  </si>
  <si>
    <t>R10</t>
  </si>
  <si>
    <t>vysokokmen 180 - 220 cm</t>
  </si>
  <si>
    <t>8</t>
  </si>
  <si>
    <t>-1881413827</t>
  </si>
  <si>
    <t>Poznámka k položce:_x000d_
- preferovány jsou tvary – polokmen a vysokokmen, vždy na semenných podnožích, prostokořenné_x000d_
- případě, že v době realizace nebudou dostupné specifikované druhy ovocných dřevin požadovaných tvarů, lze po dohodě s investorem zvolit druh či odrůdu jinou obdobnou, místně vhodnou</t>
  </si>
  <si>
    <t>"Švestka domácí - Prunus domestica - odrůda Babče" 18</t>
  </si>
  <si>
    <t>"Švestka domácí - Prunus domestica - odrůda Hamanova" 17</t>
  </si>
  <si>
    <t>"Třešen ptačí - Prunus avium - odrůda Karešova" 11</t>
  </si>
  <si>
    <t>"Třešen ptačí - Prunus avium - odrůda Napoleonova" 11</t>
  </si>
  <si>
    <t>Součet</t>
  </si>
  <si>
    <t>5</t>
  </si>
  <si>
    <t>184215132</t>
  </si>
  <si>
    <t>Ukotvení dřeviny kůly třemi kůly, délky přes 1 do 2 m</t>
  </si>
  <si>
    <t>45171052</t>
  </si>
  <si>
    <t>https://podminky.urs.cz/item/CS_URS_2022_01/184215132</t>
  </si>
  <si>
    <t>Poznámka k položce:_x000d_
- včetně 2x3 ks příčníků dl. 0,3 m pro každý strom</t>
  </si>
  <si>
    <t>"Vysokokmeny" 57</t>
  </si>
  <si>
    <t>6</t>
  </si>
  <si>
    <t>60591251</t>
  </si>
  <si>
    <t>kůl vyvazovací dřevěný impregnovaný D 8cm dl 1,5m</t>
  </si>
  <si>
    <t>692909800</t>
  </si>
  <si>
    <t>"Příčníky" 0,8*6*57/1,5</t>
  </si>
  <si>
    <t>7</t>
  </si>
  <si>
    <t>R16</t>
  </si>
  <si>
    <t>úvazek s dutinkou (3 x 80 cm na strom)</t>
  </si>
  <si>
    <t>bm</t>
  </si>
  <si>
    <t>948037725</t>
  </si>
  <si>
    <t>57*2,4</t>
  </si>
  <si>
    <t>60591253</t>
  </si>
  <si>
    <t>kůl vyvazovací dřevěný impregnovaný D 8cm dl 2m</t>
  </si>
  <si>
    <t>-2071444411</t>
  </si>
  <si>
    <t>"Kůly pro kotvení" 57*3</t>
  </si>
  <si>
    <t>9</t>
  </si>
  <si>
    <t>184215412</t>
  </si>
  <si>
    <t>Zhotovení závlahové mísy u solitérních dřevin v rovině nebo na svahu do 1:5, o průměru mísy přes 0,5 do 1 m</t>
  </si>
  <si>
    <t>-522965697</t>
  </si>
  <si>
    <t>https://podminky.urs.cz/item/CS_URS_2022_01/184215412</t>
  </si>
  <si>
    <t>"Zhotovení závlahové místy u solitérních dřevin - 57 ks ovocných stromů" 57</t>
  </si>
  <si>
    <t>10</t>
  </si>
  <si>
    <t>184501131</t>
  </si>
  <si>
    <t>Zhotovení obalu kmene a spodních částí větví stromu z juty ve dvou vrstvách v rovině nebo na svahu do 1:5</t>
  </si>
  <si>
    <t>m2</t>
  </si>
  <si>
    <t>1340148365</t>
  </si>
  <si>
    <t>https://podminky.urs.cz/item/CS_URS_2022_01/184501131</t>
  </si>
  <si>
    <t>57*1,5*0,20</t>
  </si>
  <si>
    <t>11</t>
  </si>
  <si>
    <t>184813121</t>
  </si>
  <si>
    <t>Ochrana dřevin před okusem zvěří ručně v rovině nebo ve svahu do 1:5, pletivem, výšky do 2 m</t>
  </si>
  <si>
    <t>1814837104</t>
  </si>
  <si>
    <t>https://podminky.urs.cz/item/CS_URS_2022_01/184813121</t>
  </si>
  <si>
    <t xml:space="preserve">Poznámka k položce:_x000d_
V ceně započteno pletivo výšky 150 cm, délky 200 cm,  s oky průměru do 5 cm</t>
  </si>
  <si>
    <t>12</t>
  </si>
  <si>
    <t>184911431</t>
  </si>
  <si>
    <t>Mulčování vysazených rostlin mulčovací kůrou, tl. přes 100 do 150 mm v rovině nebo na svahu do 1:5</t>
  </si>
  <si>
    <t>1409169889</t>
  </si>
  <si>
    <t>https://podminky.urs.cz/item/CS_URS_2022_01/184911431</t>
  </si>
  <si>
    <t>"Stromy - vysokokmeny" 0,8*0,8*57</t>
  </si>
  <si>
    <t>13</t>
  </si>
  <si>
    <t>10391100</t>
  </si>
  <si>
    <t>kůra mulčovací VL</t>
  </si>
  <si>
    <t>-1381355716</t>
  </si>
  <si>
    <t>36,48*0,153 "Přepočtené koeficientem množství</t>
  </si>
  <si>
    <t>14</t>
  </si>
  <si>
    <t>185851121</t>
  </si>
  <si>
    <t>Dovoz vody pro zálivku rostlin na vzdálenost do 1000 m</t>
  </si>
  <si>
    <t>-1620562977</t>
  </si>
  <si>
    <t>https://podminky.urs.cz/item/CS_URS_2022_01/185851121</t>
  </si>
  <si>
    <t>"Dovoz vody - po dohodě s obcí z obecní nádrže" 57*0,04</t>
  </si>
  <si>
    <t>185851129</t>
  </si>
  <si>
    <t>Dovoz vody pro zálivku rostlin Příplatek k ceně za každých dalších i započatých 1000 m</t>
  </si>
  <si>
    <t>1429005307</t>
  </si>
  <si>
    <t>https://podminky.urs.cz/item/CS_URS_2022_01/185851129</t>
  </si>
  <si>
    <t>16</t>
  </si>
  <si>
    <t>R06</t>
  </si>
  <si>
    <t>Aplikace přírodního minerálního hnojiva v množství přes 1 do 2 kg k jedné sazenici</t>
  </si>
  <si>
    <t>-1604263674</t>
  </si>
  <si>
    <t>"Stromy - vysokokmeny- 2 kg" 57</t>
  </si>
  <si>
    <t>17</t>
  </si>
  <si>
    <t>R07</t>
  </si>
  <si>
    <t>hnojivo pro výsadby</t>
  </si>
  <si>
    <t>kg</t>
  </si>
  <si>
    <t>-1403625319</t>
  </si>
  <si>
    <t>Poznámka k položce:_x000d_
Specifikace v technické zprávě_x000d_
D+M</t>
  </si>
  <si>
    <t>"Stromy - vysokokmeny - 2 kg" 57*2</t>
  </si>
  <si>
    <t>998</t>
  </si>
  <si>
    <t>Přesun hmot</t>
  </si>
  <si>
    <t>18</t>
  </si>
  <si>
    <t>998231311</t>
  </si>
  <si>
    <t>Přesun hmot pro sadovnické a krajinářské úpravy - strojně dopravní vzdálenost do 5000 m</t>
  </si>
  <si>
    <t>t</t>
  </si>
  <si>
    <t>1524589773</t>
  </si>
  <si>
    <t>https://podminky.urs.cz/item/CS_URS_2022_01/998231311</t>
  </si>
  <si>
    <t>22,8</t>
  </si>
  <si>
    <t>210087-06-02 - Následná péče</t>
  </si>
  <si>
    <t>Soupis:</t>
  </si>
  <si>
    <t>210087-06-02-01 - Následná péče - 1. rok</t>
  </si>
  <si>
    <t xml:space="preserve">    3 - Svislé a kompletní konstrukce</t>
  </si>
  <si>
    <t>111151233</t>
  </si>
  <si>
    <t>Pokosení trávníku při souvislé ploše přes 1000 do 10000 m2 lučního na svahu přes 1:2 do 1:1</t>
  </si>
  <si>
    <t>1103079336</t>
  </si>
  <si>
    <t>https://podminky.urs.cz/item/CS_URS_2022_01/111151233</t>
  </si>
  <si>
    <t>"Koseni 2x během roku s odvezením pokosené hmoty na kompostárnu" 2991*2</t>
  </si>
  <si>
    <t>729114527</t>
  </si>
  <si>
    <t>"Vysokokmeny - 70 x 70 x 40 cm - doplnění úhynu (10 %)" 6</t>
  </si>
  <si>
    <t>-1928070365</t>
  </si>
  <si>
    <t>1637707562</t>
  </si>
  <si>
    <t>"Druh a odrůda dle uhynulého jedince" 6</t>
  </si>
  <si>
    <t>-1299833299</t>
  </si>
  <si>
    <t>Poznámka k položce:_x000d_
- včetně 2x3 ks příčníků dl. 0,3 m pro každý strom_x000d_
- materiál lze použít i z původní výsadby, pokud bude stále vhodný</t>
  </si>
  <si>
    <t>"Vysokokmeny" 6</t>
  </si>
  <si>
    <t>-321243335</t>
  </si>
  <si>
    <t>"Příčníky" 0,8*6*6/1,5</t>
  </si>
  <si>
    <t>-983775903</t>
  </si>
  <si>
    <t>6*2,4</t>
  </si>
  <si>
    <t>1623620454</t>
  </si>
  <si>
    <t>"Kůly pro kotvení" 6*3</t>
  </si>
  <si>
    <t>-107735833</t>
  </si>
  <si>
    <t>"Zhotovení závlahové místy - doplnění úhynu (10 %)" 6</t>
  </si>
  <si>
    <t>1555874564</t>
  </si>
  <si>
    <t>6*1,5*0,20</t>
  </si>
  <si>
    <t>902082947</t>
  </si>
  <si>
    <t>184911421</t>
  </si>
  <si>
    <t>Mulčování vysazených rostlin mulčovací kůrou, tl. do 100 mm v rovině nebo na svahu do 1:5</t>
  </si>
  <si>
    <t>1594137416</t>
  </si>
  <si>
    <t>https://podminky.urs.cz/item/CS_URS_2022_01/184911421</t>
  </si>
  <si>
    <t>739785706</t>
  </si>
  <si>
    <t>185804311</t>
  </si>
  <si>
    <t>Zalití rostlin vodou plochy záhonů jednotlivě do 20 m2</t>
  </si>
  <si>
    <t>158435147</t>
  </si>
  <si>
    <t>https://podminky.urs.cz/item/CS_URS_2022_01/185804311</t>
  </si>
  <si>
    <t>"Zalití 10x za 1. rok"</t>
  </si>
  <si>
    <t>"Stromy 40 l" 57*0,04*10</t>
  </si>
  <si>
    <t>1757068618</t>
  </si>
  <si>
    <t>"Dovoz vody - po dohodě s obcí z obecní nádrže" Zálivka</t>
  </si>
  <si>
    <t>781586295</t>
  </si>
  <si>
    <t>R09</t>
  </si>
  <si>
    <t>Odstranění uhynulých jedinců včetně odvozu a likvidace odpadu</t>
  </si>
  <si>
    <t>-1024373556</t>
  </si>
  <si>
    <t>"Předpoklad úhynu 10 %" 6</t>
  </si>
  <si>
    <t>Svislé a kompletní konstrukce</t>
  </si>
  <si>
    <t>Kontrola a oprava oplocení, kontrola zdravotního stavu dřevin, oprava úvazků 4x ročně</t>
  </si>
  <si>
    <t>kpl</t>
  </si>
  <si>
    <t>1774612386</t>
  </si>
  <si>
    <t>19</t>
  </si>
  <si>
    <t>1849568290</t>
  </si>
  <si>
    <t>18,24</t>
  </si>
  <si>
    <t>210087-06-02-02 - Následná péče - 2. rok</t>
  </si>
  <si>
    <t>1083558572</t>
  </si>
  <si>
    <t>-1281328557</t>
  </si>
  <si>
    <t>219370484</t>
  </si>
  <si>
    <t>-1395169563</t>
  </si>
  <si>
    <t>1523003016</t>
  </si>
  <si>
    <t>725743074</t>
  </si>
  <si>
    <t>-1195709602</t>
  </si>
  <si>
    <t>-833056220</t>
  </si>
  <si>
    <t>1224402969</t>
  </si>
  <si>
    <t>465923979</t>
  </si>
  <si>
    <t>-1880236840</t>
  </si>
  <si>
    <t>1686282369</t>
  </si>
  <si>
    <t>2131214970</t>
  </si>
  <si>
    <t>-1749131038</t>
  </si>
  <si>
    <t>"Zalití 8x za 2. rok"</t>
  </si>
  <si>
    <t>"Stromy 40 l" 57*0,04*8</t>
  </si>
  <si>
    <t>1632405355</t>
  </si>
  <si>
    <t>-1250392990</t>
  </si>
  <si>
    <t>-874564528</t>
  </si>
  <si>
    <t>1791232263</t>
  </si>
  <si>
    <t>2020204667</t>
  </si>
  <si>
    <t>13,68</t>
  </si>
  <si>
    <t>210087-06-02-03 - Následná péče - 3. rok</t>
  </si>
  <si>
    <t>-303006499</t>
  </si>
  <si>
    <t>-686870423</t>
  </si>
  <si>
    <t>-387261167</t>
  </si>
  <si>
    <t>1366479522</t>
  </si>
  <si>
    <t>2073814323</t>
  </si>
  <si>
    <t>1579369797</t>
  </si>
  <si>
    <t>1758602496</t>
  </si>
  <si>
    <t>-147339893</t>
  </si>
  <si>
    <t>-1090197395</t>
  </si>
  <si>
    <t>1645199538</t>
  </si>
  <si>
    <t>-970097216</t>
  </si>
  <si>
    <t>1690974124</t>
  </si>
  <si>
    <t>1452809495</t>
  </si>
  <si>
    <t>-1725538113</t>
  </si>
  <si>
    <t>"Zalití 6x za 2. rok"</t>
  </si>
  <si>
    <t>"Stromy 40 l" 57*0,04*6</t>
  </si>
  <si>
    <t>-1046673487</t>
  </si>
  <si>
    <t>-221968769</t>
  </si>
  <si>
    <t>-1105268193</t>
  </si>
  <si>
    <t>588232201</t>
  </si>
  <si>
    <t>-1687276608</t>
  </si>
  <si>
    <t>SEZNAM FIGUR</t>
  </si>
  <si>
    <t>Výměra</t>
  </si>
  <si>
    <t xml:space="preserve"> 210087-06-01</t>
  </si>
  <si>
    <t>Použití figury:</t>
  </si>
  <si>
    <t xml:space="preserve"> 210087-06-02/ 210087-06-02-01</t>
  </si>
  <si>
    <t xml:space="preserve"> 210087-06-02/ 210087-06-02-02</t>
  </si>
  <si>
    <t xml:space="preserve"> 210087-06-02/ 210087-06-02-03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</si>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</sst>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9005155" TargetMode="External" /><Relationship Id="rId2" Type="http://schemas.openxmlformats.org/officeDocument/2006/relationships/hyperlink" Target="https://podminky.urs.cz/item/CS_URS_2022_01/183101115" TargetMode="External" /><Relationship Id="rId3" Type="http://schemas.openxmlformats.org/officeDocument/2006/relationships/hyperlink" Target="https://podminky.urs.cz/item/CS_URS_2022_01/184201112" TargetMode="External" /><Relationship Id="rId4" Type="http://schemas.openxmlformats.org/officeDocument/2006/relationships/hyperlink" Target="https://podminky.urs.cz/item/CS_URS_2022_01/184215132" TargetMode="External" /><Relationship Id="rId5" Type="http://schemas.openxmlformats.org/officeDocument/2006/relationships/hyperlink" Target="https://podminky.urs.cz/item/CS_URS_2022_01/184215412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2_01/184813121" TargetMode="External" /><Relationship Id="rId8" Type="http://schemas.openxmlformats.org/officeDocument/2006/relationships/hyperlink" Target="https://podminky.urs.cz/item/CS_URS_2022_01/184911431" TargetMode="External" /><Relationship Id="rId9" Type="http://schemas.openxmlformats.org/officeDocument/2006/relationships/hyperlink" Target="https://podminky.urs.cz/item/CS_URS_2022_01/185851121" TargetMode="External" /><Relationship Id="rId10" Type="http://schemas.openxmlformats.org/officeDocument/2006/relationships/hyperlink" Target="https://podminky.urs.cz/item/CS_URS_2022_01/185851129" TargetMode="External" /><Relationship Id="rId11" Type="http://schemas.openxmlformats.org/officeDocument/2006/relationships/hyperlink" Target="https://podminky.urs.cz/item/CS_URS_2022_01/9982313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3" TargetMode="External" /><Relationship Id="rId2" Type="http://schemas.openxmlformats.org/officeDocument/2006/relationships/hyperlink" Target="https://podminky.urs.cz/item/CS_URS_2022_01/183101115" TargetMode="External" /><Relationship Id="rId3" Type="http://schemas.openxmlformats.org/officeDocument/2006/relationships/hyperlink" Target="https://podminky.urs.cz/item/CS_URS_2022_01/184201112" TargetMode="External" /><Relationship Id="rId4" Type="http://schemas.openxmlformats.org/officeDocument/2006/relationships/hyperlink" Target="https://podminky.urs.cz/item/CS_URS_2022_01/184215132" TargetMode="External" /><Relationship Id="rId5" Type="http://schemas.openxmlformats.org/officeDocument/2006/relationships/hyperlink" Target="https://podminky.urs.cz/item/CS_URS_2022_01/184215412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2_01/184813121" TargetMode="External" /><Relationship Id="rId8" Type="http://schemas.openxmlformats.org/officeDocument/2006/relationships/hyperlink" Target="https://podminky.urs.cz/item/CS_URS_2022_01/184911421" TargetMode="External" /><Relationship Id="rId9" Type="http://schemas.openxmlformats.org/officeDocument/2006/relationships/hyperlink" Target="https://podminky.urs.cz/item/CS_URS_2022_01/185804311" TargetMode="External" /><Relationship Id="rId10" Type="http://schemas.openxmlformats.org/officeDocument/2006/relationships/hyperlink" Target="https://podminky.urs.cz/item/CS_URS_2022_01/185851121" TargetMode="External" /><Relationship Id="rId11" Type="http://schemas.openxmlformats.org/officeDocument/2006/relationships/hyperlink" Target="https://podminky.urs.cz/item/CS_URS_2022_01/185851129" TargetMode="External" /><Relationship Id="rId12" Type="http://schemas.openxmlformats.org/officeDocument/2006/relationships/hyperlink" Target="https://podminky.urs.cz/item/CS_URS_2022_01/998231311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3" TargetMode="External" /><Relationship Id="rId2" Type="http://schemas.openxmlformats.org/officeDocument/2006/relationships/hyperlink" Target="https://podminky.urs.cz/item/CS_URS_2022_01/183101115" TargetMode="External" /><Relationship Id="rId3" Type="http://schemas.openxmlformats.org/officeDocument/2006/relationships/hyperlink" Target="https://podminky.urs.cz/item/CS_URS_2022_01/184201112" TargetMode="External" /><Relationship Id="rId4" Type="http://schemas.openxmlformats.org/officeDocument/2006/relationships/hyperlink" Target="https://podminky.urs.cz/item/CS_URS_2022_01/184215132" TargetMode="External" /><Relationship Id="rId5" Type="http://schemas.openxmlformats.org/officeDocument/2006/relationships/hyperlink" Target="https://podminky.urs.cz/item/CS_URS_2022_01/184215412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2_01/184813121" TargetMode="External" /><Relationship Id="rId8" Type="http://schemas.openxmlformats.org/officeDocument/2006/relationships/hyperlink" Target="https://podminky.urs.cz/item/CS_URS_2022_01/184911421" TargetMode="External" /><Relationship Id="rId9" Type="http://schemas.openxmlformats.org/officeDocument/2006/relationships/hyperlink" Target="https://podminky.urs.cz/item/CS_URS_2022_01/185804311" TargetMode="External" /><Relationship Id="rId10" Type="http://schemas.openxmlformats.org/officeDocument/2006/relationships/hyperlink" Target="https://podminky.urs.cz/item/CS_URS_2022_01/185851121" TargetMode="External" /><Relationship Id="rId11" Type="http://schemas.openxmlformats.org/officeDocument/2006/relationships/hyperlink" Target="https://podminky.urs.cz/item/CS_URS_2022_01/185851129" TargetMode="External" /><Relationship Id="rId12" Type="http://schemas.openxmlformats.org/officeDocument/2006/relationships/hyperlink" Target="https://podminky.urs.cz/item/CS_URS_2022_01/9982313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3" TargetMode="External" /><Relationship Id="rId2" Type="http://schemas.openxmlformats.org/officeDocument/2006/relationships/hyperlink" Target="https://podminky.urs.cz/item/CS_URS_2022_01/183101115" TargetMode="External" /><Relationship Id="rId3" Type="http://schemas.openxmlformats.org/officeDocument/2006/relationships/hyperlink" Target="https://podminky.urs.cz/item/CS_URS_2022_01/184201112" TargetMode="External" /><Relationship Id="rId4" Type="http://schemas.openxmlformats.org/officeDocument/2006/relationships/hyperlink" Target="https://podminky.urs.cz/item/CS_URS_2022_01/184215132" TargetMode="External" /><Relationship Id="rId5" Type="http://schemas.openxmlformats.org/officeDocument/2006/relationships/hyperlink" Target="https://podminky.urs.cz/item/CS_URS_2022_01/184215412" TargetMode="External" /><Relationship Id="rId6" Type="http://schemas.openxmlformats.org/officeDocument/2006/relationships/hyperlink" Target="https://podminky.urs.cz/item/CS_URS_2022_01/184501131" TargetMode="External" /><Relationship Id="rId7" Type="http://schemas.openxmlformats.org/officeDocument/2006/relationships/hyperlink" Target="https://podminky.urs.cz/item/CS_URS_2022_01/184813121" TargetMode="External" /><Relationship Id="rId8" Type="http://schemas.openxmlformats.org/officeDocument/2006/relationships/hyperlink" Target="https://podminky.urs.cz/item/CS_URS_2022_01/184911421" TargetMode="External" /><Relationship Id="rId9" Type="http://schemas.openxmlformats.org/officeDocument/2006/relationships/hyperlink" Target="https://podminky.urs.cz/item/CS_URS_2022_01/185804311" TargetMode="External" /><Relationship Id="rId10" Type="http://schemas.openxmlformats.org/officeDocument/2006/relationships/hyperlink" Target="https://podminky.urs.cz/item/CS_URS_2022_01/185851121" TargetMode="External" /><Relationship Id="rId11" Type="http://schemas.openxmlformats.org/officeDocument/2006/relationships/hyperlink" Target="https://podminky.urs.cz/item/CS_URS_2022_01/185851129" TargetMode="External" /><Relationship Id="rId12" Type="http://schemas.openxmlformats.org/officeDocument/2006/relationships/hyperlink" Target="https://podminky.urs.cz/item/CS_URS_2022_01/998231311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210087-06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HC3a-R v k.ú. Roveň u Sobotky - doprovodná alej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Roveň u Sobotky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29. 3. 2022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KPÚ, Pobočka Jičín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Geocart CZ a.s.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ROUND(AS55+AS56,2)</f>
        <v>0</v>
      </c>
      <c r="AT54" s="107">
        <f>ROUND(SUM(AV54:AW54),2)</f>
        <v>0</v>
      </c>
      <c r="AU54" s="108">
        <f>ROUND(AU55+AU56,5)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ROUND(AZ55+AZ56,2)</f>
        <v>0</v>
      </c>
      <c r="BA54" s="107">
        <f>ROUND(BA55+BA56,2)</f>
        <v>0</v>
      </c>
      <c r="BB54" s="107">
        <f>ROUND(BB55+BB56,2)</f>
        <v>0</v>
      </c>
      <c r="BC54" s="107">
        <f>ROUND(BC55+BC56,2)</f>
        <v>0</v>
      </c>
      <c r="BD54" s="109">
        <f>ROUND(BD55+BD56,2)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'210087-06-01 - Výsadba'!J30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'210087-06-01 - Výsadba'!P82</f>
        <v>0</v>
      </c>
      <c r="AV55" s="121">
        <f>'210087-06-01 - Výsadba'!J33</f>
        <v>0</v>
      </c>
      <c r="AW55" s="121">
        <f>'210087-06-01 - Výsadba'!J34</f>
        <v>0</v>
      </c>
      <c r="AX55" s="121">
        <f>'210087-06-01 - Výsadba'!J35</f>
        <v>0</v>
      </c>
      <c r="AY55" s="121">
        <f>'210087-06-01 - Výsadba'!J36</f>
        <v>0</v>
      </c>
      <c r="AZ55" s="121">
        <f>'210087-06-01 - Výsadba'!F33</f>
        <v>0</v>
      </c>
      <c r="BA55" s="121">
        <f>'210087-06-01 - Výsadba'!F34</f>
        <v>0</v>
      </c>
      <c r="BB55" s="121">
        <f>'210087-06-01 - Výsadba'!F35</f>
        <v>0</v>
      </c>
      <c r="BC55" s="121">
        <f>'210087-06-01 - Výsadba'!F36</f>
        <v>0</v>
      </c>
      <c r="BD55" s="123">
        <f>'210087-06-01 - Výsadba'!F37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7"/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ROUND(SUM(AG57:AG59),2)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f>ROUND(SUM(AS57:AS59),2)</f>
        <v>0</v>
      </c>
      <c r="AT56" s="121">
        <f>ROUND(SUM(AV56:AW56),2)</f>
        <v>0</v>
      </c>
      <c r="AU56" s="122">
        <f>ROUND(SUM(AU57:AU59),5)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ROUND(SUM(AZ57:AZ59),2)</f>
        <v>0</v>
      </c>
      <c r="BA56" s="121">
        <f>ROUND(SUM(BA57:BA59),2)</f>
        <v>0</v>
      </c>
      <c r="BB56" s="121">
        <f>ROUND(SUM(BB57:BB59),2)</f>
        <v>0</v>
      </c>
      <c r="BC56" s="121">
        <f>ROUND(SUM(BC57:BC59),2)</f>
        <v>0</v>
      </c>
      <c r="BD56" s="123">
        <f>ROUND(SUM(BD57:BD59),2)</f>
        <v>0</v>
      </c>
      <c r="BE56" s="7"/>
      <c r="BS56" s="124" t="s">
        <v>71</v>
      </c>
      <c r="BT56" s="124" t="s">
        <v>80</v>
      </c>
      <c r="BU56" s="124" t="s">
        <v>73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4" customFormat="1" ht="23.25" customHeight="1">
      <c r="A57" s="112" t="s">
        <v>76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'210087-06-02-01 - Následn...'!J32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88</v>
      </c>
      <c r="AR57" s="66"/>
      <c r="AS57" s="130">
        <v>0</v>
      </c>
      <c r="AT57" s="131">
        <f>ROUND(SUM(AV57:AW57),2)</f>
        <v>0</v>
      </c>
      <c r="AU57" s="132">
        <f>'210087-06-02-01 - Následn...'!P89</f>
        <v>0</v>
      </c>
      <c r="AV57" s="131">
        <f>'210087-06-02-01 - Následn...'!J35</f>
        <v>0</v>
      </c>
      <c r="AW57" s="131">
        <f>'210087-06-02-01 - Následn...'!J36</f>
        <v>0</v>
      </c>
      <c r="AX57" s="131">
        <f>'210087-06-02-01 - Následn...'!J37</f>
        <v>0</v>
      </c>
      <c r="AY57" s="131">
        <f>'210087-06-02-01 - Následn...'!J38</f>
        <v>0</v>
      </c>
      <c r="AZ57" s="131">
        <f>'210087-06-02-01 - Následn...'!F35</f>
        <v>0</v>
      </c>
      <c r="BA57" s="131">
        <f>'210087-06-02-01 - Následn...'!F36</f>
        <v>0</v>
      </c>
      <c r="BB57" s="131">
        <f>'210087-06-02-01 - Následn...'!F37</f>
        <v>0</v>
      </c>
      <c r="BC57" s="131">
        <f>'210087-06-02-01 - Následn...'!F38</f>
        <v>0</v>
      </c>
      <c r="BD57" s="133">
        <f>'210087-06-02-01 - Následn...'!F39</f>
        <v>0</v>
      </c>
      <c r="BE57" s="4"/>
      <c r="BT57" s="134" t="s">
        <v>82</v>
      </c>
      <c r="BV57" s="134" t="s">
        <v>74</v>
      </c>
      <c r="BW57" s="134" t="s">
        <v>89</v>
      </c>
      <c r="BX57" s="134" t="s">
        <v>85</v>
      </c>
      <c r="CL57" s="134" t="s">
        <v>19</v>
      </c>
    </row>
    <row r="58" s="4" customFormat="1" ht="23.25" customHeight="1">
      <c r="A58" s="112" t="s">
        <v>76</v>
      </c>
      <c r="B58" s="64"/>
      <c r="C58" s="126"/>
      <c r="D58" s="126"/>
      <c r="E58" s="127" t="s">
        <v>90</v>
      </c>
      <c r="F58" s="127"/>
      <c r="G58" s="127"/>
      <c r="H58" s="127"/>
      <c r="I58" s="127"/>
      <c r="J58" s="126"/>
      <c r="K58" s="127" t="s">
        <v>91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'210087-06-02-02 - Následn...'!J32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88</v>
      </c>
      <c r="AR58" s="66"/>
      <c r="AS58" s="130">
        <v>0</v>
      </c>
      <c r="AT58" s="131">
        <f>ROUND(SUM(AV58:AW58),2)</f>
        <v>0</v>
      </c>
      <c r="AU58" s="132">
        <f>'210087-06-02-02 - Následn...'!P89</f>
        <v>0</v>
      </c>
      <c r="AV58" s="131">
        <f>'210087-06-02-02 - Následn...'!J35</f>
        <v>0</v>
      </c>
      <c r="AW58" s="131">
        <f>'210087-06-02-02 - Následn...'!J36</f>
        <v>0</v>
      </c>
      <c r="AX58" s="131">
        <f>'210087-06-02-02 - Následn...'!J37</f>
        <v>0</v>
      </c>
      <c r="AY58" s="131">
        <f>'210087-06-02-02 - Následn...'!J38</f>
        <v>0</v>
      </c>
      <c r="AZ58" s="131">
        <f>'210087-06-02-02 - Následn...'!F35</f>
        <v>0</v>
      </c>
      <c r="BA58" s="131">
        <f>'210087-06-02-02 - Následn...'!F36</f>
        <v>0</v>
      </c>
      <c r="BB58" s="131">
        <f>'210087-06-02-02 - Následn...'!F37</f>
        <v>0</v>
      </c>
      <c r="BC58" s="131">
        <f>'210087-06-02-02 - Následn...'!F38</f>
        <v>0</v>
      </c>
      <c r="BD58" s="133">
        <f>'210087-06-02-02 - Následn...'!F39</f>
        <v>0</v>
      </c>
      <c r="BE58" s="4"/>
      <c r="BT58" s="134" t="s">
        <v>82</v>
      </c>
      <c r="BV58" s="134" t="s">
        <v>74</v>
      </c>
      <c r="BW58" s="134" t="s">
        <v>92</v>
      </c>
      <c r="BX58" s="134" t="s">
        <v>85</v>
      </c>
      <c r="CL58" s="134" t="s">
        <v>19</v>
      </c>
    </row>
    <row r="59" s="4" customFormat="1" ht="23.25" customHeight="1">
      <c r="A59" s="112" t="s">
        <v>76</v>
      </c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'210087-06-02-03 - Následn...'!J32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88</v>
      </c>
      <c r="AR59" s="66"/>
      <c r="AS59" s="135">
        <v>0</v>
      </c>
      <c r="AT59" s="136">
        <f>ROUND(SUM(AV59:AW59),2)</f>
        <v>0</v>
      </c>
      <c r="AU59" s="137">
        <f>'210087-06-02-03 - Následn...'!P89</f>
        <v>0</v>
      </c>
      <c r="AV59" s="136">
        <f>'210087-06-02-03 - Následn...'!J35</f>
        <v>0</v>
      </c>
      <c r="AW59" s="136">
        <f>'210087-06-02-03 - Následn...'!J36</f>
        <v>0</v>
      </c>
      <c r="AX59" s="136">
        <f>'210087-06-02-03 - Následn...'!J37</f>
        <v>0</v>
      </c>
      <c r="AY59" s="136">
        <f>'210087-06-02-03 - Následn...'!J38</f>
        <v>0</v>
      </c>
      <c r="AZ59" s="136">
        <f>'210087-06-02-03 - Následn...'!F35</f>
        <v>0</v>
      </c>
      <c r="BA59" s="136">
        <f>'210087-06-02-03 - Následn...'!F36</f>
        <v>0</v>
      </c>
      <c r="BB59" s="136">
        <f>'210087-06-02-03 - Následn...'!F37</f>
        <v>0</v>
      </c>
      <c r="BC59" s="136">
        <f>'210087-06-02-03 - Následn...'!F38</f>
        <v>0</v>
      </c>
      <c r="BD59" s="138">
        <f>'210087-06-02-03 - Následn...'!F39</f>
        <v>0</v>
      </c>
      <c r="BE59" s="4"/>
      <c r="BT59" s="134" t="s">
        <v>82</v>
      </c>
      <c r="BV59" s="134" t="s">
        <v>74</v>
      </c>
      <c r="BW59" s="134" t="s">
        <v>95</v>
      </c>
      <c r="BX59" s="134" t="s">
        <v>85</v>
      </c>
      <c r="CL59" s="134" t="s">
        <v>19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YT6Nes0sA09FwUhedhFVczs049tSzEA01XeBr4k5zHTImHf50SI1DeF0/zKeRQUKJ4wQ5qey/qA6UdN9b3XK2Q==" hashValue="N7HyQRspdbFqathJvOnmdeeK0uUani3nj3i7dgm1sNY76Oe7yfhGbY8yZjbEx37XiPPF2bNIsbBQdJ0dd9PxOA==" algorithmName="SHA-512" password="8C22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210087-06-01 - Výsadba'!C2" display="/"/>
    <hyperlink ref="A57" location="'210087-06-02-01 - Následn...'!C2" display="/"/>
    <hyperlink ref="A58" location="'210087-06-02-02 - Následn...'!C2" display="/"/>
    <hyperlink ref="A59" location="'210087-06-02-03 - Násled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39" t="s">
        <v>96</v>
      </c>
      <c r="BA2" s="139" t="s">
        <v>19</v>
      </c>
      <c r="BB2" s="139" t="s">
        <v>97</v>
      </c>
      <c r="BC2" s="139" t="s">
        <v>98</v>
      </c>
      <c r="BD2" s="13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99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Polní cesta HC3a-R v k.ú. Roveň u Sobotky - doprovodná alej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100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101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29. 3. 2022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">
        <v>19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4" t="s">
        <v>28</v>
      </c>
      <c r="J21" s="134" t="s">
        <v>19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tr">
        <f>IF('Rekapitulace stavby'!AN19="","",'Rekapitulace stavby'!AN19)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34" t="str">
        <f>IF('Rekapitulace stavby'!AN20="","",'Rekapitulace stavby'!AN20)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ROUND(J82,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ROUND((SUM(BE82:BE143)),  2)</f>
        <v>0</v>
      </c>
      <c r="G33" s="39"/>
      <c r="H33" s="39"/>
      <c r="I33" s="159">
        <v>0.20999999999999999</v>
      </c>
      <c r="J33" s="158">
        <f>ROUND(((SUM(BE82:BE143))*I33),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ROUND((SUM(BF82:BF143)),  2)</f>
        <v>0</v>
      </c>
      <c r="G34" s="39"/>
      <c r="H34" s="39"/>
      <c r="I34" s="159">
        <v>0.14999999999999999</v>
      </c>
      <c r="J34" s="158">
        <f>ROUND(((SUM(BF82:BF143))*I34),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ROUND((SUM(BG82:BG143)),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ROUND((SUM(BH82:BH143)),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ROUND((SUM(BI82:BI143)),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Polní cesta HC3a-R v k.ú. Roveň u Sobotky - doprovodná alej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210087-06-01 - Výsadba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Roveň u Sobotky</v>
      </c>
      <c r="G52" s="41"/>
      <c r="H52" s="41"/>
      <c r="I52" s="33" t="s">
        <v>23</v>
      </c>
      <c r="J52" s="73" t="str">
        <f>IF(J12="","",J12)</f>
        <v>29. 3. 2022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KPÚ, Pobočka Jičín</v>
      </c>
      <c r="G54" s="41"/>
      <c r="H54" s="41"/>
      <c r="I54" s="33" t="s">
        <v>31</v>
      </c>
      <c r="J54" s="37" t="str">
        <f>E21</f>
        <v>Geocart CZ a.s.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103</v>
      </c>
      <c r="D57" s="173"/>
      <c r="E57" s="173"/>
      <c r="F57" s="173"/>
      <c r="G57" s="173"/>
      <c r="H57" s="173"/>
      <c r="I57" s="173"/>
      <c r="J57" s="174" t="s">
        <v>104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76"/>
      <c r="C60" s="177"/>
      <c r="D60" s="178" t="s">
        <v>106</v>
      </c>
      <c r="E60" s="179"/>
      <c r="F60" s="179"/>
      <c r="G60" s="179"/>
      <c r="H60" s="179"/>
      <c r="I60" s="179"/>
      <c r="J60" s="180">
        <f>J83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107</v>
      </c>
      <c r="E61" s="184"/>
      <c r="F61" s="184"/>
      <c r="G61" s="184"/>
      <c r="H61" s="184"/>
      <c r="I61" s="184"/>
      <c r="J61" s="185">
        <f>J84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108</v>
      </c>
      <c r="E62" s="184"/>
      <c r="F62" s="184"/>
      <c r="G62" s="184"/>
      <c r="H62" s="184"/>
      <c r="I62" s="184"/>
      <c r="J62" s="185">
        <f>J141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109</v>
      </c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1" t="str">
        <f>E7</f>
        <v>Polní cesta HC3a-R v k.ú. Roveň u Sobotky - doprovodná alej</v>
      </c>
      <c r="F72" s="33"/>
      <c r="G72" s="33"/>
      <c r="H72" s="33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100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210087-06-01 - Výsadba</v>
      </c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Roveň u Sobotky</v>
      </c>
      <c r="G76" s="41"/>
      <c r="H76" s="41"/>
      <c r="I76" s="33" t="s">
        <v>23</v>
      </c>
      <c r="J76" s="73" t="str">
        <f>IF(J12="","",J12)</f>
        <v>29. 3. 2022</v>
      </c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KPÚ, Pobočka Jičín</v>
      </c>
      <c r="G78" s="41"/>
      <c r="H78" s="41"/>
      <c r="I78" s="33" t="s">
        <v>31</v>
      </c>
      <c r="J78" s="37" t="str">
        <f>E21</f>
        <v>Geocart CZ a.s.</v>
      </c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 xml:space="preserve"> </v>
      </c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7"/>
      <c r="B81" s="188"/>
      <c r="C81" s="189" t="s">
        <v>110</v>
      </c>
      <c r="D81" s="190" t="s">
        <v>57</v>
      </c>
      <c r="E81" s="190" t="s">
        <v>53</v>
      </c>
      <c r="F81" s="190" t="s">
        <v>54</v>
      </c>
      <c r="G81" s="190" t="s">
        <v>111</v>
      </c>
      <c r="H81" s="190" t="s">
        <v>112</v>
      </c>
      <c r="I81" s="190" t="s">
        <v>113</v>
      </c>
      <c r="J81" s="190" t="s">
        <v>104</v>
      </c>
      <c r="K81" s="191" t="s">
        <v>114</v>
      </c>
      <c r="L81" s="192"/>
      <c r="M81" s="93" t="s">
        <v>19</v>
      </c>
      <c r="N81" s="94" t="s">
        <v>42</v>
      </c>
      <c r="O81" s="94" t="s">
        <v>115</v>
      </c>
      <c r="P81" s="94" t="s">
        <v>116</v>
      </c>
      <c r="Q81" s="94" t="s">
        <v>117</v>
      </c>
      <c r="R81" s="94" t="s">
        <v>118</v>
      </c>
      <c r="S81" s="94" t="s">
        <v>119</v>
      </c>
      <c r="T81" s="95" t="s">
        <v>120</v>
      </c>
      <c r="U81" s="187"/>
      <c r="V81" s="187"/>
      <c r="W81" s="187"/>
      <c r="X81" s="187"/>
      <c r="Y81" s="187"/>
      <c r="Z81" s="187"/>
      <c r="AA81" s="187"/>
      <c r="AB81" s="187"/>
      <c r="AC81" s="187"/>
      <c r="AD81" s="187"/>
      <c r="AE81" s="187"/>
    </row>
    <row r="82" s="2" customFormat="1" ht="22.8" customHeight="1">
      <c r="A82" s="39"/>
      <c r="B82" s="40"/>
      <c r="C82" s="100" t="s">
        <v>121</v>
      </c>
      <c r="D82" s="41"/>
      <c r="E82" s="41"/>
      <c r="F82" s="41"/>
      <c r="G82" s="41"/>
      <c r="H82" s="41"/>
      <c r="I82" s="41"/>
      <c r="J82" s="193">
        <f>BK82</f>
        <v>0</v>
      </c>
      <c r="K82" s="41"/>
      <c r="L82" s="45"/>
      <c r="M82" s="96"/>
      <c r="N82" s="194"/>
      <c r="O82" s="97"/>
      <c r="P82" s="195">
        <f>P83</f>
        <v>0</v>
      </c>
      <c r="Q82" s="97"/>
      <c r="R82" s="195">
        <f>R83</f>
        <v>3.1080649999999999</v>
      </c>
      <c r="S82" s="97"/>
      <c r="T82" s="196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105</v>
      </c>
      <c r="BK82" s="197">
        <f>BK83</f>
        <v>0</v>
      </c>
    </row>
    <row r="83" s="12" customFormat="1" ht="25.92" customHeight="1">
      <c r="A83" s="12"/>
      <c r="B83" s="198"/>
      <c r="C83" s="199"/>
      <c r="D83" s="200" t="s">
        <v>71</v>
      </c>
      <c r="E83" s="201" t="s">
        <v>122</v>
      </c>
      <c r="F83" s="201" t="s">
        <v>123</v>
      </c>
      <c r="G83" s="199"/>
      <c r="H83" s="199"/>
      <c r="I83" s="202"/>
      <c r="J83" s="203">
        <f>BK83</f>
        <v>0</v>
      </c>
      <c r="K83" s="199"/>
      <c r="L83" s="204"/>
      <c r="M83" s="205"/>
      <c r="N83" s="206"/>
      <c r="O83" s="206"/>
      <c r="P83" s="207">
        <f>P84+P141</f>
        <v>0</v>
      </c>
      <c r="Q83" s="206"/>
      <c r="R83" s="207">
        <f>R84+R141</f>
        <v>3.1080649999999999</v>
      </c>
      <c r="S83" s="206"/>
      <c r="T83" s="208">
        <f>T84+T141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80</v>
      </c>
      <c r="AT83" s="210" t="s">
        <v>71</v>
      </c>
      <c r="AU83" s="210" t="s">
        <v>72</v>
      </c>
      <c r="AY83" s="209" t="s">
        <v>124</v>
      </c>
      <c r="BK83" s="211">
        <f>BK84+BK141</f>
        <v>0</v>
      </c>
    </row>
    <row r="84" s="12" customFormat="1" ht="22.8" customHeight="1">
      <c r="A84" s="12"/>
      <c r="B84" s="198"/>
      <c r="C84" s="199"/>
      <c r="D84" s="200" t="s">
        <v>71</v>
      </c>
      <c r="E84" s="212" t="s">
        <v>80</v>
      </c>
      <c r="F84" s="212" t="s">
        <v>125</v>
      </c>
      <c r="G84" s="199"/>
      <c r="H84" s="199"/>
      <c r="I84" s="202"/>
      <c r="J84" s="213">
        <f>BK84</f>
        <v>0</v>
      </c>
      <c r="K84" s="199"/>
      <c r="L84" s="204"/>
      <c r="M84" s="205"/>
      <c r="N84" s="206"/>
      <c r="O84" s="206"/>
      <c r="P84" s="207">
        <f>SUM(P85:P140)</f>
        <v>0</v>
      </c>
      <c r="Q84" s="206"/>
      <c r="R84" s="207">
        <f>SUM(R85:R140)</f>
        <v>3.1080649999999999</v>
      </c>
      <c r="S84" s="206"/>
      <c r="T84" s="208">
        <f>SUM(T85:T140)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9" t="s">
        <v>80</v>
      </c>
      <c r="AT84" s="210" t="s">
        <v>71</v>
      </c>
      <c r="AU84" s="210" t="s">
        <v>80</v>
      </c>
      <c r="AY84" s="209" t="s">
        <v>124</v>
      </c>
      <c r="BK84" s="211">
        <f>SUM(BK85:BK140)</f>
        <v>0</v>
      </c>
    </row>
    <row r="85" s="2" customFormat="1" ht="16.5" customHeight="1">
      <c r="A85" s="39"/>
      <c r="B85" s="40"/>
      <c r="C85" s="214" t="s">
        <v>80</v>
      </c>
      <c r="D85" s="214" t="s">
        <v>126</v>
      </c>
      <c r="E85" s="215" t="s">
        <v>127</v>
      </c>
      <c r="F85" s="216" t="s">
        <v>128</v>
      </c>
      <c r="G85" s="217" t="s">
        <v>129</v>
      </c>
      <c r="H85" s="218">
        <v>57</v>
      </c>
      <c r="I85" s="219"/>
      <c r="J85" s="220">
        <f>ROUND(I85*H85,2)</f>
        <v>0</v>
      </c>
      <c r="K85" s="216" t="s">
        <v>130</v>
      </c>
      <c r="L85" s="45"/>
      <c r="M85" s="221" t="s">
        <v>19</v>
      </c>
      <c r="N85" s="222" t="s">
        <v>43</v>
      </c>
      <c r="O85" s="85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5" t="s">
        <v>131</v>
      </c>
      <c r="AT85" s="225" t="s">
        <v>126</v>
      </c>
      <c r="AU85" s="225" t="s">
        <v>82</v>
      </c>
      <c r="AY85" s="18" t="s">
        <v>124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8" t="s">
        <v>80</v>
      </c>
      <c r="BK85" s="226">
        <f>ROUND(I85*H85,2)</f>
        <v>0</v>
      </c>
      <c r="BL85" s="18" t="s">
        <v>131</v>
      </c>
      <c r="BM85" s="225" t="s">
        <v>132</v>
      </c>
    </row>
    <row r="86" s="2" customFormat="1">
      <c r="A86" s="39"/>
      <c r="B86" s="40"/>
      <c r="C86" s="41"/>
      <c r="D86" s="227" t="s">
        <v>133</v>
      </c>
      <c r="E86" s="41"/>
      <c r="F86" s="228" t="s">
        <v>134</v>
      </c>
      <c r="G86" s="41"/>
      <c r="H86" s="41"/>
      <c r="I86" s="229"/>
      <c r="J86" s="41"/>
      <c r="K86" s="41"/>
      <c r="L86" s="45"/>
      <c r="M86" s="230"/>
      <c r="N86" s="231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133</v>
      </c>
      <c r="AU86" s="18" t="s">
        <v>82</v>
      </c>
    </row>
    <row r="87" s="13" customFormat="1">
      <c r="A87" s="13"/>
      <c r="B87" s="232"/>
      <c r="C87" s="233"/>
      <c r="D87" s="234" t="s">
        <v>135</v>
      </c>
      <c r="E87" s="235" t="s">
        <v>19</v>
      </c>
      <c r="F87" s="236" t="s">
        <v>136</v>
      </c>
      <c r="G87" s="233"/>
      <c r="H87" s="237">
        <v>57</v>
      </c>
      <c r="I87" s="238"/>
      <c r="J87" s="233"/>
      <c r="K87" s="233"/>
      <c r="L87" s="239"/>
      <c r="M87" s="240"/>
      <c r="N87" s="241"/>
      <c r="O87" s="241"/>
      <c r="P87" s="241"/>
      <c r="Q87" s="241"/>
      <c r="R87" s="241"/>
      <c r="S87" s="241"/>
      <c r="T87" s="24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3" t="s">
        <v>135</v>
      </c>
      <c r="AU87" s="243" t="s">
        <v>82</v>
      </c>
      <c r="AV87" s="13" t="s">
        <v>82</v>
      </c>
      <c r="AW87" s="13" t="s">
        <v>33</v>
      </c>
      <c r="AX87" s="13" t="s">
        <v>80</v>
      </c>
      <c r="AY87" s="243" t="s">
        <v>124</v>
      </c>
    </row>
    <row r="88" s="2" customFormat="1" ht="24.15" customHeight="1">
      <c r="A88" s="39"/>
      <c r="B88" s="40"/>
      <c r="C88" s="214" t="s">
        <v>82</v>
      </c>
      <c r="D88" s="214" t="s">
        <v>126</v>
      </c>
      <c r="E88" s="215" t="s">
        <v>137</v>
      </c>
      <c r="F88" s="216" t="s">
        <v>138</v>
      </c>
      <c r="G88" s="217" t="s">
        <v>129</v>
      </c>
      <c r="H88" s="218">
        <v>57</v>
      </c>
      <c r="I88" s="219"/>
      <c r="J88" s="220">
        <f>ROUND(I88*H88,2)</f>
        <v>0</v>
      </c>
      <c r="K88" s="216" t="s">
        <v>130</v>
      </c>
      <c r="L88" s="45"/>
      <c r="M88" s="221" t="s">
        <v>19</v>
      </c>
      <c r="N88" s="222" t="s">
        <v>43</v>
      </c>
      <c r="O88" s="85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5" t="s">
        <v>131</v>
      </c>
      <c r="AT88" s="225" t="s">
        <v>126</v>
      </c>
      <c r="AU88" s="225" t="s">
        <v>82</v>
      </c>
      <c r="AY88" s="18" t="s">
        <v>124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8" t="s">
        <v>80</v>
      </c>
      <c r="BK88" s="226">
        <f>ROUND(I88*H88,2)</f>
        <v>0</v>
      </c>
      <c r="BL88" s="18" t="s">
        <v>131</v>
      </c>
      <c r="BM88" s="225" t="s">
        <v>139</v>
      </c>
    </row>
    <row r="89" s="2" customFormat="1">
      <c r="A89" s="39"/>
      <c r="B89" s="40"/>
      <c r="C89" s="41"/>
      <c r="D89" s="227" t="s">
        <v>133</v>
      </c>
      <c r="E89" s="41"/>
      <c r="F89" s="228" t="s">
        <v>140</v>
      </c>
      <c r="G89" s="41"/>
      <c r="H89" s="41"/>
      <c r="I89" s="229"/>
      <c r="J89" s="41"/>
      <c r="K89" s="41"/>
      <c r="L89" s="45"/>
      <c r="M89" s="230"/>
      <c r="N89" s="231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133</v>
      </c>
      <c r="AU89" s="18" t="s">
        <v>82</v>
      </c>
    </row>
    <row r="90" s="13" customFormat="1">
      <c r="A90" s="13"/>
      <c r="B90" s="232"/>
      <c r="C90" s="233"/>
      <c r="D90" s="234" t="s">
        <v>135</v>
      </c>
      <c r="E90" s="235" t="s">
        <v>19</v>
      </c>
      <c r="F90" s="236" t="s">
        <v>141</v>
      </c>
      <c r="G90" s="233"/>
      <c r="H90" s="237">
        <v>57</v>
      </c>
      <c r="I90" s="238"/>
      <c r="J90" s="233"/>
      <c r="K90" s="233"/>
      <c r="L90" s="239"/>
      <c r="M90" s="240"/>
      <c r="N90" s="241"/>
      <c r="O90" s="241"/>
      <c r="P90" s="241"/>
      <c r="Q90" s="241"/>
      <c r="R90" s="241"/>
      <c r="S90" s="241"/>
      <c r="T90" s="24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3" t="s">
        <v>135</v>
      </c>
      <c r="AU90" s="243" t="s">
        <v>82</v>
      </c>
      <c r="AV90" s="13" t="s">
        <v>82</v>
      </c>
      <c r="AW90" s="13" t="s">
        <v>33</v>
      </c>
      <c r="AX90" s="13" t="s">
        <v>80</v>
      </c>
      <c r="AY90" s="243" t="s">
        <v>124</v>
      </c>
    </row>
    <row r="91" s="2" customFormat="1" ht="24.15" customHeight="1">
      <c r="A91" s="39"/>
      <c r="B91" s="40"/>
      <c r="C91" s="214" t="s">
        <v>142</v>
      </c>
      <c r="D91" s="214" t="s">
        <v>126</v>
      </c>
      <c r="E91" s="215" t="s">
        <v>143</v>
      </c>
      <c r="F91" s="216" t="s">
        <v>144</v>
      </c>
      <c r="G91" s="217" t="s">
        <v>129</v>
      </c>
      <c r="H91" s="218">
        <v>57</v>
      </c>
      <c r="I91" s="219"/>
      <c r="J91" s="220">
        <f>ROUND(I91*H91,2)</f>
        <v>0</v>
      </c>
      <c r="K91" s="216" t="s">
        <v>130</v>
      </c>
      <c r="L91" s="45"/>
      <c r="M91" s="221" t="s">
        <v>19</v>
      </c>
      <c r="N91" s="222" t="s">
        <v>43</v>
      </c>
      <c r="O91" s="85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131</v>
      </c>
      <c r="AT91" s="225" t="s">
        <v>126</v>
      </c>
      <c r="AU91" s="225" t="s">
        <v>82</v>
      </c>
      <c r="AY91" s="18" t="s">
        <v>124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80</v>
      </c>
      <c r="BK91" s="226">
        <f>ROUND(I91*H91,2)</f>
        <v>0</v>
      </c>
      <c r="BL91" s="18" t="s">
        <v>131</v>
      </c>
      <c r="BM91" s="225" t="s">
        <v>145</v>
      </c>
    </row>
    <row r="92" s="2" customFormat="1">
      <c r="A92" s="39"/>
      <c r="B92" s="40"/>
      <c r="C92" s="41"/>
      <c r="D92" s="227" t="s">
        <v>133</v>
      </c>
      <c r="E92" s="41"/>
      <c r="F92" s="228" t="s">
        <v>146</v>
      </c>
      <c r="G92" s="41"/>
      <c r="H92" s="41"/>
      <c r="I92" s="229"/>
      <c r="J92" s="41"/>
      <c r="K92" s="41"/>
      <c r="L92" s="45"/>
      <c r="M92" s="230"/>
      <c r="N92" s="23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82</v>
      </c>
    </row>
    <row r="93" s="2" customFormat="1">
      <c r="A93" s="39"/>
      <c r="B93" s="40"/>
      <c r="C93" s="41"/>
      <c r="D93" s="234" t="s">
        <v>147</v>
      </c>
      <c r="E93" s="41"/>
      <c r="F93" s="244" t="s">
        <v>148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147</v>
      </c>
      <c r="AU93" s="18" t="s">
        <v>82</v>
      </c>
    </row>
    <row r="94" s="13" customFormat="1">
      <c r="A94" s="13"/>
      <c r="B94" s="232"/>
      <c r="C94" s="233"/>
      <c r="D94" s="234" t="s">
        <v>135</v>
      </c>
      <c r="E94" s="235" t="s">
        <v>19</v>
      </c>
      <c r="F94" s="236" t="s">
        <v>149</v>
      </c>
      <c r="G94" s="233"/>
      <c r="H94" s="237">
        <v>57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135</v>
      </c>
      <c r="AU94" s="243" t="s">
        <v>82</v>
      </c>
      <c r="AV94" s="13" t="s">
        <v>82</v>
      </c>
      <c r="AW94" s="13" t="s">
        <v>33</v>
      </c>
      <c r="AX94" s="13" t="s">
        <v>80</v>
      </c>
      <c r="AY94" s="243" t="s">
        <v>124</v>
      </c>
    </row>
    <row r="95" s="2" customFormat="1" ht="16.5" customHeight="1">
      <c r="A95" s="39"/>
      <c r="B95" s="40"/>
      <c r="C95" s="245" t="s">
        <v>131</v>
      </c>
      <c r="D95" s="245" t="s">
        <v>150</v>
      </c>
      <c r="E95" s="246" t="s">
        <v>151</v>
      </c>
      <c r="F95" s="247" t="s">
        <v>152</v>
      </c>
      <c r="G95" s="248" t="s">
        <v>129</v>
      </c>
      <c r="H95" s="249">
        <v>57</v>
      </c>
      <c r="I95" s="250"/>
      <c r="J95" s="251">
        <f>ROUND(I95*H95,2)</f>
        <v>0</v>
      </c>
      <c r="K95" s="247" t="s">
        <v>19</v>
      </c>
      <c r="L95" s="252"/>
      <c r="M95" s="253" t="s">
        <v>19</v>
      </c>
      <c r="N95" s="254" t="s">
        <v>43</v>
      </c>
      <c r="O95" s="85"/>
      <c r="P95" s="223">
        <f>O95*H95</f>
        <v>0</v>
      </c>
      <c r="Q95" s="223">
        <v>0.0050000000000000001</v>
      </c>
      <c r="R95" s="223">
        <f>Q95*H95</f>
        <v>0.28500000000000003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153</v>
      </c>
      <c r="AT95" s="225" t="s">
        <v>150</v>
      </c>
      <c r="AU95" s="225" t="s">
        <v>82</v>
      </c>
      <c r="AY95" s="18" t="s">
        <v>124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131</v>
      </c>
      <c r="BM95" s="225" t="s">
        <v>154</v>
      </c>
    </row>
    <row r="96" s="2" customFormat="1">
      <c r="A96" s="39"/>
      <c r="B96" s="40"/>
      <c r="C96" s="41"/>
      <c r="D96" s="234" t="s">
        <v>147</v>
      </c>
      <c r="E96" s="41"/>
      <c r="F96" s="244" t="s">
        <v>155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147</v>
      </c>
      <c r="AU96" s="18" t="s">
        <v>82</v>
      </c>
    </row>
    <row r="97" s="13" customFormat="1">
      <c r="A97" s="13"/>
      <c r="B97" s="232"/>
      <c r="C97" s="233"/>
      <c r="D97" s="234" t="s">
        <v>135</v>
      </c>
      <c r="E97" s="235" t="s">
        <v>19</v>
      </c>
      <c r="F97" s="236" t="s">
        <v>156</v>
      </c>
      <c r="G97" s="233"/>
      <c r="H97" s="237">
        <v>18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135</v>
      </c>
      <c r="AU97" s="243" t="s">
        <v>82</v>
      </c>
      <c r="AV97" s="13" t="s">
        <v>82</v>
      </c>
      <c r="AW97" s="13" t="s">
        <v>33</v>
      </c>
      <c r="AX97" s="13" t="s">
        <v>72</v>
      </c>
      <c r="AY97" s="243" t="s">
        <v>124</v>
      </c>
    </row>
    <row r="98" s="13" customFormat="1">
      <c r="A98" s="13"/>
      <c r="B98" s="232"/>
      <c r="C98" s="233"/>
      <c r="D98" s="234" t="s">
        <v>135</v>
      </c>
      <c r="E98" s="235" t="s">
        <v>19</v>
      </c>
      <c r="F98" s="236" t="s">
        <v>157</v>
      </c>
      <c r="G98" s="233"/>
      <c r="H98" s="237">
        <v>17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135</v>
      </c>
      <c r="AU98" s="243" t="s">
        <v>82</v>
      </c>
      <c r="AV98" s="13" t="s">
        <v>82</v>
      </c>
      <c r="AW98" s="13" t="s">
        <v>33</v>
      </c>
      <c r="AX98" s="13" t="s">
        <v>72</v>
      </c>
      <c r="AY98" s="243" t="s">
        <v>124</v>
      </c>
    </row>
    <row r="99" s="13" customFormat="1">
      <c r="A99" s="13"/>
      <c r="B99" s="232"/>
      <c r="C99" s="233"/>
      <c r="D99" s="234" t="s">
        <v>135</v>
      </c>
      <c r="E99" s="235" t="s">
        <v>19</v>
      </c>
      <c r="F99" s="236" t="s">
        <v>158</v>
      </c>
      <c r="G99" s="233"/>
      <c r="H99" s="237">
        <v>11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135</v>
      </c>
      <c r="AU99" s="243" t="s">
        <v>82</v>
      </c>
      <c r="AV99" s="13" t="s">
        <v>82</v>
      </c>
      <c r="AW99" s="13" t="s">
        <v>33</v>
      </c>
      <c r="AX99" s="13" t="s">
        <v>72</v>
      </c>
      <c r="AY99" s="243" t="s">
        <v>124</v>
      </c>
    </row>
    <row r="100" s="13" customFormat="1">
      <c r="A100" s="13"/>
      <c r="B100" s="232"/>
      <c r="C100" s="233"/>
      <c r="D100" s="234" t="s">
        <v>135</v>
      </c>
      <c r="E100" s="235" t="s">
        <v>19</v>
      </c>
      <c r="F100" s="236" t="s">
        <v>159</v>
      </c>
      <c r="G100" s="233"/>
      <c r="H100" s="237">
        <v>11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135</v>
      </c>
      <c r="AU100" s="243" t="s">
        <v>82</v>
      </c>
      <c r="AV100" s="13" t="s">
        <v>82</v>
      </c>
      <c r="AW100" s="13" t="s">
        <v>33</v>
      </c>
      <c r="AX100" s="13" t="s">
        <v>72</v>
      </c>
      <c r="AY100" s="243" t="s">
        <v>124</v>
      </c>
    </row>
    <row r="101" s="14" customFormat="1">
      <c r="A101" s="14"/>
      <c r="B101" s="255"/>
      <c r="C101" s="256"/>
      <c r="D101" s="234" t="s">
        <v>135</v>
      </c>
      <c r="E101" s="257" t="s">
        <v>19</v>
      </c>
      <c r="F101" s="258" t="s">
        <v>160</v>
      </c>
      <c r="G101" s="256"/>
      <c r="H101" s="259">
        <v>57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5" t="s">
        <v>135</v>
      </c>
      <c r="AU101" s="265" t="s">
        <v>82</v>
      </c>
      <c r="AV101" s="14" t="s">
        <v>131</v>
      </c>
      <c r="AW101" s="14" t="s">
        <v>33</v>
      </c>
      <c r="AX101" s="14" t="s">
        <v>80</v>
      </c>
      <c r="AY101" s="265" t="s">
        <v>124</v>
      </c>
    </row>
    <row r="102" s="2" customFormat="1" ht="16.5" customHeight="1">
      <c r="A102" s="39"/>
      <c r="B102" s="40"/>
      <c r="C102" s="214" t="s">
        <v>161</v>
      </c>
      <c r="D102" s="214" t="s">
        <v>126</v>
      </c>
      <c r="E102" s="215" t="s">
        <v>162</v>
      </c>
      <c r="F102" s="216" t="s">
        <v>163</v>
      </c>
      <c r="G102" s="217" t="s">
        <v>129</v>
      </c>
      <c r="H102" s="218">
        <v>57</v>
      </c>
      <c r="I102" s="219"/>
      <c r="J102" s="220">
        <f>ROUND(I102*H102,2)</f>
        <v>0</v>
      </c>
      <c r="K102" s="216" t="s">
        <v>130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5.0000000000000002E-05</v>
      </c>
      <c r="R102" s="223">
        <f>Q102*H102</f>
        <v>0.0028500000000000001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131</v>
      </c>
      <c r="AT102" s="225" t="s">
        <v>126</v>
      </c>
      <c r="AU102" s="225" t="s">
        <v>82</v>
      </c>
      <c r="AY102" s="18" t="s">
        <v>124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131</v>
      </c>
      <c r="BM102" s="225" t="s">
        <v>164</v>
      </c>
    </row>
    <row r="103" s="2" customFormat="1">
      <c r="A103" s="39"/>
      <c r="B103" s="40"/>
      <c r="C103" s="41"/>
      <c r="D103" s="227" t="s">
        <v>133</v>
      </c>
      <c r="E103" s="41"/>
      <c r="F103" s="228" t="s">
        <v>165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133</v>
      </c>
      <c r="AU103" s="18" t="s">
        <v>82</v>
      </c>
    </row>
    <row r="104" s="2" customFormat="1">
      <c r="A104" s="39"/>
      <c r="B104" s="40"/>
      <c r="C104" s="41"/>
      <c r="D104" s="234" t="s">
        <v>147</v>
      </c>
      <c r="E104" s="41"/>
      <c r="F104" s="244" t="s">
        <v>166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147</v>
      </c>
      <c r="AU104" s="18" t="s">
        <v>82</v>
      </c>
    </row>
    <row r="105" s="13" customFormat="1">
      <c r="A105" s="13"/>
      <c r="B105" s="232"/>
      <c r="C105" s="233"/>
      <c r="D105" s="234" t="s">
        <v>135</v>
      </c>
      <c r="E105" s="235" t="s">
        <v>19</v>
      </c>
      <c r="F105" s="236" t="s">
        <v>167</v>
      </c>
      <c r="G105" s="233"/>
      <c r="H105" s="237">
        <v>57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135</v>
      </c>
      <c r="AU105" s="243" t="s">
        <v>82</v>
      </c>
      <c r="AV105" s="13" t="s">
        <v>82</v>
      </c>
      <c r="AW105" s="13" t="s">
        <v>33</v>
      </c>
      <c r="AX105" s="13" t="s">
        <v>80</v>
      </c>
      <c r="AY105" s="243" t="s">
        <v>124</v>
      </c>
    </row>
    <row r="106" s="2" customFormat="1" ht="16.5" customHeight="1">
      <c r="A106" s="39"/>
      <c r="B106" s="40"/>
      <c r="C106" s="245" t="s">
        <v>168</v>
      </c>
      <c r="D106" s="245" t="s">
        <v>150</v>
      </c>
      <c r="E106" s="246" t="s">
        <v>169</v>
      </c>
      <c r="F106" s="247" t="s">
        <v>170</v>
      </c>
      <c r="G106" s="248" t="s">
        <v>129</v>
      </c>
      <c r="H106" s="249">
        <v>182.40000000000001</v>
      </c>
      <c r="I106" s="250"/>
      <c r="J106" s="251">
        <f>ROUND(I106*H106,2)</f>
        <v>0</v>
      </c>
      <c r="K106" s="247" t="s">
        <v>130</v>
      </c>
      <c r="L106" s="252"/>
      <c r="M106" s="253" t="s">
        <v>19</v>
      </c>
      <c r="N106" s="254" t="s">
        <v>43</v>
      </c>
      <c r="O106" s="85"/>
      <c r="P106" s="223">
        <f>O106*H106</f>
        <v>0</v>
      </c>
      <c r="Q106" s="223">
        <v>0.0035400000000000002</v>
      </c>
      <c r="R106" s="223">
        <f>Q106*H106</f>
        <v>0.64569600000000005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153</v>
      </c>
      <c r="AT106" s="225" t="s">
        <v>150</v>
      </c>
      <c r="AU106" s="225" t="s">
        <v>82</v>
      </c>
      <c r="AY106" s="18" t="s">
        <v>124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131</v>
      </c>
      <c r="BM106" s="225" t="s">
        <v>171</v>
      </c>
    </row>
    <row r="107" s="13" customFormat="1">
      <c r="A107" s="13"/>
      <c r="B107" s="232"/>
      <c r="C107" s="233"/>
      <c r="D107" s="234" t="s">
        <v>135</v>
      </c>
      <c r="E107" s="235" t="s">
        <v>19</v>
      </c>
      <c r="F107" s="236" t="s">
        <v>172</v>
      </c>
      <c r="G107" s="233"/>
      <c r="H107" s="237">
        <v>182.40000000000001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135</v>
      </c>
      <c r="AU107" s="243" t="s">
        <v>82</v>
      </c>
      <c r="AV107" s="13" t="s">
        <v>82</v>
      </c>
      <c r="AW107" s="13" t="s">
        <v>33</v>
      </c>
      <c r="AX107" s="13" t="s">
        <v>80</v>
      </c>
      <c r="AY107" s="243" t="s">
        <v>124</v>
      </c>
    </row>
    <row r="108" s="2" customFormat="1" ht="16.5" customHeight="1">
      <c r="A108" s="39"/>
      <c r="B108" s="40"/>
      <c r="C108" s="245" t="s">
        <v>173</v>
      </c>
      <c r="D108" s="245" t="s">
        <v>150</v>
      </c>
      <c r="E108" s="246" t="s">
        <v>174</v>
      </c>
      <c r="F108" s="247" t="s">
        <v>175</v>
      </c>
      <c r="G108" s="248" t="s">
        <v>176</v>
      </c>
      <c r="H108" s="249">
        <v>136.80000000000001</v>
      </c>
      <c r="I108" s="250"/>
      <c r="J108" s="251">
        <f>ROUND(I108*H108,2)</f>
        <v>0</v>
      </c>
      <c r="K108" s="247" t="s">
        <v>19</v>
      </c>
      <c r="L108" s="252"/>
      <c r="M108" s="253" t="s">
        <v>19</v>
      </c>
      <c r="N108" s="254" t="s">
        <v>43</v>
      </c>
      <c r="O108" s="85"/>
      <c r="P108" s="223">
        <f>O108*H108</f>
        <v>0</v>
      </c>
      <c r="Q108" s="223">
        <v>5.0000000000000002E-05</v>
      </c>
      <c r="R108" s="223">
        <f>Q108*H108</f>
        <v>0.0068400000000000006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153</v>
      </c>
      <c r="AT108" s="225" t="s">
        <v>150</v>
      </c>
      <c r="AU108" s="225" t="s">
        <v>82</v>
      </c>
      <c r="AY108" s="18" t="s">
        <v>124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80</v>
      </c>
      <c r="BK108" s="226">
        <f>ROUND(I108*H108,2)</f>
        <v>0</v>
      </c>
      <c r="BL108" s="18" t="s">
        <v>131</v>
      </c>
      <c r="BM108" s="225" t="s">
        <v>177</v>
      </c>
    </row>
    <row r="109" s="13" customFormat="1">
      <c r="A109" s="13"/>
      <c r="B109" s="232"/>
      <c r="C109" s="233"/>
      <c r="D109" s="234" t="s">
        <v>135</v>
      </c>
      <c r="E109" s="235" t="s">
        <v>19</v>
      </c>
      <c r="F109" s="236" t="s">
        <v>178</v>
      </c>
      <c r="G109" s="233"/>
      <c r="H109" s="237">
        <v>136.80000000000001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135</v>
      </c>
      <c r="AU109" s="243" t="s">
        <v>82</v>
      </c>
      <c r="AV109" s="13" t="s">
        <v>82</v>
      </c>
      <c r="AW109" s="13" t="s">
        <v>33</v>
      </c>
      <c r="AX109" s="13" t="s">
        <v>80</v>
      </c>
      <c r="AY109" s="243" t="s">
        <v>124</v>
      </c>
    </row>
    <row r="110" s="2" customFormat="1" ht="16.5" customHeight="1">
      <c r="A110" s="39"/>
      <c r="B110" s="40"/>
      <c r="C110" s="245" t="s">
        <v>153</v>
      </c>
      <c r="D110" s="245" t="s">
        <v>150</v>
      </c>
      <c r="E110" s="246" t="s">
        <v>179</v>
      </c>
      <c r="F110" s="247" t="s">
        <v>180</v>
      </c>
      <c r="G110" s="248" t="s">
        <v>129</v>
      </c>
      <c r="H110" s="249">
        <v>171</v>
      </c>
      <c r="I110" s="250"/>
      <c r="J110" s="251">
        <f>ROUND(I110*H110,2)</f>
        <v>0</v>
      </c>
      <c r="K110" s="247" t="s">
        <v>130</v>
      </c>
      <c r="L110" s="252"/>
      <c r="M110" s="253" t="s">
        <v>19</v>
      </c>
      <c r="N110" s="254" t="s">
        <v>43</v>
      </c>
      <c r="O110" s="85"/>
      <c r="P110" s="223">
        <f>O110*H110</f>
        <v>0</v>
      </c>
      <c r="Q110" s="223">
        <v>0.0047200000000000002</v>
      </c>
      <c r="R110" s="223">
        <f>Q110*H110</f>
        <v>0.80712000000000006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153</v>
      </c>
      <c r="AT110" s="225" t="s">
        <v>150</v>
      </c>
      <c r="AU110" s="225" t="s">
        <v>82</v>
      </c>
      <c r="AY110" s="18" t="s">
        <v>124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131</v>
      </c>
      <c r="BM110" s="225" t="s">
        <v>181</v>
      </c>
    </row>
    <row r="111" s="13" customFormat="1">
      <c r="A111" s="13"/>
      <c r="B111" s="232"/>
      <c r="C111" s="233"/>
      <c r="D111" s="234" t="s">
        <v>135</v>
      </c>
      <c r="E111" s="235" t="s">
        <v>19</v>
      </c>
      <c r="F111" s="236" t="s">
        <v>182</v>
      </c>
      <c r="G111" s="233"/>
      <c r="H111" s="237">
        <v>171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135</v>
      </c>
      <c r="AU111" s="243" t="s">
        <v>82</v>
      </c>
      <c r="AV111" s="13" t="s">
        <v>82</v>
      </c>
      <c r="AW111" s="13" t="s">
        <v>33</v>
      </c>
      <c r="AX111" s="13" t="s">
        <v>80</v>
      </c>
      <c r="AY111" s="243" t="s">
        <v>124</v>
      </c>
    </row>
    <row r="112" s="2" customFormat="1" ht="21.75" customHeight="1">
      <c r="A112" s="39"/>
      <c r="B112" s="40"/>
      <c r="C112" s="214" t="s">
        <v>183</v>
      </c>
      <c r="D112" s="214" t="s">
        <v>126</v>
      </c>
      <c r="E112" s="215" t="s">
        <v>184</v>
      </c>
      <c r="F112" s="216" t="s">
        <v>185</v>
      </c>
      <c r="G112" s="217" t="s">
        <v>129</v>
      </c>
      <c r="H112" s="218">
        <v>57</v>
      </c>
      <c r="I112" s="219"/>
      <c r="J112" s="220">
        <f>ROUND(I112*H112,2)</f>
        <v>0</v>
      </c>
      <c r="K112" s="216" t="s">
        <v>130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131</v>
      </c>
      <c r="AT112" s="225" t="s">
        <v>126</v>
      </c>
      <c r="AU112" s="225" t="s">
        <v>82</v>
      </c>
      <c r="AY112" s="18" t="s">
        <v>124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131</v>
      </c>
      <c r="BM112" s="225" t="s">
        <v>186</v>
      </c>
    </row>
    <row r="113" s="2" customFormat="1">
      <c r="A113" s="39"/>
      <c r="B113" s="40"/>
      <c r="C113" s="41"/>
      <c r="D113" s="227" t="s">
        <v>133</v>
      </c>
      <c r="E113" s="41"/>
      <c r="F113" s="228" t="s">
        <v>187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82</v>
      </c>
    </row>
    <row r="114" s="13" customFormat="1">
      <c r="A114" s="13"/>
      <c r="B114" s="232"/>
      <c r="C114" s="233"/>
      <c r="D114" s="234" t="s">
        <v>135</v>
      </c>
      <c r="E114" s="235" t="s">
        <v>19</v>
      </c>
      <c r="F114" s="236" t="s">
        <v>188</v>
      </c>
      <c r="G114" s="233"/>
      <c r="H114" s="237">
        <v>57</v>
      </c>
      <c r="I114" s="238"/>
      <c r="J114" s="233"/>
      <c r="K114" s="233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135</v>
      </c>
      <c r="AU114" s="243" t="s">
        <v>82</v>
      </c>
      <c r="AV114" s="13" t="s">
        <v>82</v>
      </c>
      <c r="AW114" s="13" t="s">
        <v>33</v>
      </c>
      <c r="AX114" s="13" t="s">
        <v>80</v>
      </c>
      <c r="AY114" s="243" t="s">
        <v>124</v>
      </c>
    </row>
    <row r="115" s="2" customFormat="1" ht="21.75" customHeight="1">
      <c r="A115" s="39"/>
      <c r="B115" s="40"/>
      <c r="C115" s="214" t="s">
        <v>189</v>
      </c>
      <c r="D115" s="214" t="s">
        <v>126</v>
      </c>
      <c r="E115" s="215" t="s">
        <v>190</v>
      </c>
      <c r="F115" s="216" t="s">
        <v>191</v>
      </c>
      <c r="G115" s="217" t="s">
        <v>192</v>
      </c>
      <c r="H115" s="218">
        <v>17.100000000000001</v>
      </c>
      <c r="I115" s="219"/>
      <c r="J115" s="220">
        <f>ROUND(I115*H115,2)</f>
        <v>0</v>
      </c>
      <c r="K115" s="216" t="s">
        <v>130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0.00068999999999999997</v>
      </c>
      <c r="R115" s="223">
        <f>Q115*H115</f>
        <v>0.011799000000000001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131</v>
      </c>
      <c r="AT115" s="225" t="s">
        <v>126</v>
      </c>
      <c r="AU115" s="225" t="s">
        <v>82</v>
      </c>
      <c r="AY115" s="18" t="s">
        <v>124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131</v>
      </c>
      <c r="BM115" s="225" t="s">
        <v>193</v>
      </c>
    </row>
    <row r="116" s="2" customFormat="1">
      <c r="A116" s="39"/>
      <c r="B116" s="40"/>
      <c r="C116" s="41"/>
      <c r="D116" s="227" t="s">
        <v>133</v>
      </c>
      <c r="E116" s="41"/>
      <c r="F116" s="228" t="s">
        <v>194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82</v>
      </c>
    </row>
    <row r="117" s="13" customFormat="1">
      <c r="A117" s="13"/>
      <c r="B117" s="232"/>
      <c r="C117" s="233"/>
      <c r="D117" s="234" t="s">
        <v>135</v>
      </c>
      <c r="E117" s="235" t="s">
        <v>19</v>
      </c>
      <c r="F117" s="236" t="s">
        <v>195</v>
      </c>
      <c r="G117" s="233"/>
      <c r="H117" s="237">
        <v>17.100000000000001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135</v>
      </c>
      <c r="AU117" s="243" t="s">
        <v>82</v>
      </c>
      <c r="AV117" s="13" t="s">
        <v>82</v>
      </c>
      <c r="AW117" s="13" t="s">
        <v>33</v>
      </c>
      <c r="AX117" s="13" t="s">
        <v>80</v>
      </c>
      <c r="AY117" s="243" t="s">
        <v>124</v>
      </c>
    </row>
    <row r="118" s="2" customFormat="1" ht="21.75" customHeight="1">
      <c r="A118" s="39"/>
      <c r="B118" s="40"/>
      <c r="C118" s="214" t="s">
        <v>196</v>
      </c>
      <c r="D118" s="214" t="s">
        <v>126</v>
      </c>
      <c r="E118" s="215" t="s">
        <v>197</v>
      </c>
      <c r="F118" s="216" t="s">
        <v>198</v>
      </c>
      <c r="G118" s="217" t="s">
        <v>129</v>
      </c>
      <c r="H118" s="218">
        <v>57</v>
      </c>
      <c r="I118" s="219"/>
      <c r="J118" s="220">
        <f>ROUND(I118*H118,2)</f>
        <v>0</v>
      </c>
      <c r="K118" s="216" t="s">
        <v>130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0.0020799999999999998</v>
      </c>
      <c r="R118" s="223">
        <f>Q118*H118</f>
        <v>0.11855999999999999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131</v>
      </c>
      <c r="AT118" s="225" t="s">
        <v>126</v>
      </c>
      <c r="AU118" s="225" t="s">
        <v>82</v>
      </c>
      <c r="AY118" s="18" t="s">
        <v>124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131</v>
      </c>
      <c r="BM118" s="225" t="s">
        <v>199</v>
      </c>
    </row>
    <row r="119" s="2" customFormat="1">
      <c r="A119" s="39"/>
      <c r="B119" s="40"/>
      <c r="C119" s="41"/>
      <c r="D119" s="227" t="s">
        <v>133</v>
      </c>
      <c r="E119" s="41"/>
      <c r="F119" s="228" t="s">
        <v>200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82</v>
      </c>
    </row>
    <row r="120" s="2" customFormat="1">
      <c r="A120" s="39"/>
      <c r="B120" s="40"/>
      <c r="C120" s="41"/>
      <c r="D120" s="234" t="s">
        <v>147</v>
      </c>
      <c r="E120" s="41"/>
      <c r="F120" s="244" t="s">
        <v>201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147</v>
      </c>
      <c r="AU120" s="18" t="s">
        <v>82</v>
      </c>
    </row>
    <row r="121" s="13" customFormat="1">
      <c r="A121" s="13"/>
      <c r="B121" s="232"/>
      <c r="C121" s="233"/>
      <c r="D121" s="234" t="s">
        <v>135</v>
      </c>
      <c r="E121" s="235" t="s">
        <v>19</v>
      </c>
      <c r="F121" s="236" t="s">
        <v>167</v>
      </c>
      <c r="G121" s="233"/>
      <c r="H121" s="237">
        <v>57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82</v>
      </c>
      <c r="AV121" s="13" t="s">
        <v>82</v>
      </c>
      <c r="AW121" s="13" t="s">
        <v>33</v>
      </c>
      <c r="AX121" s="13" t="s">
        <v>80</v>
      </c>
      <c r="AY121" s="243" t="s">
        <v>124</v>
      </c>
    </row>
    <row r="122" s="2" customFormat="1" ht="21.75" customHeight="1">
      <c r="A122" s="39"/>
      <c r="B122" s="40"/>
      <c r="C122" s="214" t="s">
        <v>202</v>
      </c>
      <c r="D122" s="214" t="s">
        <v>126</v>
      </c>
      <c r="E122" s="215" t="s">
        <v>203</v>
      </c>
      <c r="F122" s="216" t="s">
        <v>204</v>
      </c>
      <c r="G122" s="217" t="s">
        <v>192</v>
      </c>
      <c r="H122" s="218">
        <v>36.479999999999997</v>
      </c>
      <c r="I122" s="219"/>
      <c r="J122" s="220">
        <f>ROUND(I122*H122,2)</f>
        <v>0</v>
      </c>
      <c r="K122" s="216" t="s">
        <v>130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131</v>
      </c>
      <c r="AT122" s="225" t="s">
        <v>126</v>
      </c>
      <c r="AU122" s="225" t="s">
        <v>82</v>
      </c>
      <c r="AY122" s="18" t="s">
        <v>124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131</v>
      </c>
      <c r="BM122" s="225" t="s">
        <v>205</v>
      </c>
    </row>
    <row r="123" s="2" customFormat="1">
      <c r="A123" s="39"/>
      <c r="B123" s="40"/>
      <c r="C123" s="41"/>
      <c r="D123" s="227" t="s">
        <v>133</v>
      </c>
      <c r="E123" s="41"/>
      <c r="F123" s="228" t="s">
        <v>206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82</v>
      </c>
    </row>
    <row r="124" s="13" customFormat="1">
      <c r="A124" s="13"/>
      <c r="B124" s="232"/>
      <c r="C124" s="233"/>
      <c r="D124" s="234" t="s">
        <v>135</v>
      </c>
      <c r="E124" s="235" t="s">
        <v>19</v>
      </c>
      <c r="F124" s="236" t="s">
        <v>207</v>
      </c>
      <c r="G124" s="233"/>
      <c r="H124" s="237">
        <v>36.479999999999997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135</v>
      </c>
      <c r="AU124" s="243" t="s">
        <v>82</v>
      </c>
      <c r="AV124" s="13" t="s">
        <v>82</v>
      </c>
      <c r="AW124" s="13" t="s">
        <v>33</v>
      </c>
      <c r="AX124" s="13" t="s">
        <v>72</v>
      </c>
      <c r="AY124" s="243" t="s">
        <v>124</v>
      </c>
    </row>
    <row r="125" s="14" customFormat="1">
      <c r="A125" s="14"/>
      <c r="B125" s="255"/>
      <c r="C125" s="256"/>
      <c r="D125" s="234" t="s">
        <v>135</v>
      </c>
      <c r="E125" s="257" t="s">
        <v>19</v>
      </c>
      <c r="F125" s="258" t="s">
        <v>160</v>
      </c>
      <c r="G125" s="256"/>
      <c r="H125" s="259">
        <v>36.479999999999997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5" t="s">
        <v>135</v>
      </c>
      <c r="AU125" s="265" t="s">
        <v>82</v>
      </c>
      <c r="AV125" s="14" t="s">
        <v>131</v>
      </c>
      <c r="AW125" s="14" t="s">
        <v>33</v>
      </c>
      <c r="AX125" s="14" t="s">
        <v>80</v>
      </c>
      <c r="AY125" s="265" t="s">
        <v>124</v>
      </c>
    </row>
    <row r="126" s="2" customFormat="1" ht="16.5" customHeight="1">
      <c r="A126" s="39"/>
      <c r="B126" s="40"/>
      <c r="C126" s="245" t="s">
        <v>208</v>
      </c>
      <c r="D126" s="245" t="s">
        <v>150</v>
      </c>
      <c r="E126" s="246" t="s">
        <v>209</v>
      </c>
      <c r="F126" s="247" t="s">
        <v>210</v>
      </c>
      <c r="G126" s="248" t="s">
        <v>97</v>
      </c>
      <c r="H126" s="249">
        <v>5.5810000000000004</v>
      </c>
      <c r="I126" s="250"/>
      <c r="J126" s="251">
        <f>ROUND(I126*H126,2)</f>
        <v>0</v>
      </c>
      <c r="K126" s="247" t="s">
        <v>130</v>
      </c>
      <c r="L126" s="252"/>
      <c r="M126" s="253" t="s">
        <v>19</v>
      </c>
      <c r="N126" s="254" t="s">
        <v>43</v>
      </c>
      <c r="O126" s="85"/>
      <c r="P126" s="223">
        <f>O126*H126</f>
        <v>0</v>
      </c>
      <c r="Q126" s="223">
        <v>0.20000000000000001</v>
      </c>
      <c r="R126" s="223">
        <f>Q126*H126</f>
        <v>1.1162000000000001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153</v>
      </c>
      <c r="AT126" s="225" t="s">
        <v>150</v>
      </c>
      <c r="AU126" s="225" t="s">
        <v>82</v>
      </c>
      <c r="AY126" s="18" t="s">
        <v>124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131</v>
      </c>
      <c r="BM126" s="225" t="s">
        <v>211</v>
      </c>
    </row>
    <row r="127" s="13" customFormat="1">
      <c r="A127" s="13"/>
      <c r="B127" s="232"/>
      <c r="C127" s="233"/>
      <c r="D127" s="234" t="s">
        <v>135</v>
      </c>
      <c r="E127" s="235" t="s">
        <v>19</v>
      </c>
      <c r="F127" s="236" t="s">
        <v>212</v>
      </c>
      <c r="G127" s="233"/>
      <c r="H127" s="237">
        <v>5.5810000000000004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135</v>
      </c>
      <c r="AU127" s="243" t="s">
        <v>82</v>
      </c>
      <c r="AV127" s="13" t="s">
        <v>82</v>
      </c>
      <c r="AW127" s="13" t="s">
        <v>33</v>
      </c>
      <c r="AX127" s="13" t="s">
        <v>80</v>
      </c>
      <c r="AY127" s="243" t="s">
        <v>124</v>
      </c>
    </row>
    <row r="128" s="2" customFormat="1" ht="16.5" customHeight="1">
      <c r="A128" s="39"/>
      <c r="B128" s="40"/>
      <c r="C128" s="214" t="s">
        <v>213</v>
      </c>
      <c r="D128" s="214" t="s">
        <v>126</v>
      </c>
      <c r="E128" s="215" t="s">
        <v>214</v>
      </c>
      <c r="F128" s="216" t="s">
        <v>215</v>
      </c>
      <c r="G128" s="217" t="s">
        <v>97</v>
      </c>
      <c r="H128" s="218">
        <v>2.2799999999999998</v>
      </c>
      <c r="I128" s="219"/>
      <c r="J128" s="220">
        <f>ROUND(I128*H128,2)</f>
        <v>0</v>
      </c>
      <c r="K128" s="216" t="s">
        <v>130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131</v>
      </c>
      <c r="AT128" s="225" t="s">
        <v>126</v>
      </c>
      <c r="AU128" s="225" t="s">
        <v>82</v>
      </c>
      <c r="AY128" s="18" t="s">
        <v>124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131</v>
      </c>
      <c r="BM128" s="225" t="s">
        <v>216</v>
      </c>
    </row>
    <row r="129" s="2" customFormat="1">
      <c r="A129" s="39"/>
      <c r="B129" s="40"/>
      <c r="C129" s="41"/>
      <c r="D129" s="227" t="s">
        <v>133</v>
      </c>
      <c r="E129" s="41"/>
      <c r="F129" s="228" t="s">
        <v>217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82</v>
      </c>
    </row>
    <row r="130" s="13" customFormat="1">
      <c r="A130" s="13"/>
      <c r="B130" s="232"/>
      <c r="C130" s="233"/>
      <c r="D130" s="234" t="s">
        <v>135</v>
      </c>
      <c r="E130" s="235" t="s">
        <v>96</v>
      </c>
      <c r="F130" s="236" t="s">
        <v>218</v>
      </c>
      <c r="G130" s="233"/>
      <c r="H130" s="237">
        <v>2.2799999999999998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135</v>
      </c>
      <c r="AU130" s="243" t="s">
        <v>82</v>
      </c>
      <c r="AV130" s="13" t="s">
        <v>82</v>
      </c>
      <c r="AW130" s="13" t="s">
        <v>33</v>
      </c>
      <c r="AX130" s="13" t="s">
        <v>80</v>
      </c>
      <c r="AY130" s="243" t="s">
        <v>124</v>
      </c>
    </row>
    <row r="131" s="2" customFormat="1" ht="16.5" customHeight="1">
      <c r="A131" s="39"/>
      <c r="B131" s="40"/>
      <c r="C131" s="214" t="s">
        <v>8</v>
      </c>
      <c r="D131" s="214" t="s">
        <v>126</v>
      </c>
      <c r="E131" s="215" t="s">
        <v>219</v>
      </c>
      <c r="F131" s="216" t="s">
        <v>220</v>
      </c>
      <c r="G131" s="217" t="s">
        <v>97</v>
      </c>
      <c r="H131" s="218">
        <v>2.2799999999999998</v>
      </c>
      <c r="I131" s="219"/>
      <c r="J131" s="220">
        <f>ROUND(I131*H131,2)</f>
        <v>0</v>
      </c>
      <c r="K131" s="216" t="s">
        <v>130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131</v>
      </c>
      <c r="AT131" s="225" t="s">
        <v>126</v>
      </c>
      <c r="AU131" s="225" t="s">
        <v>82</v>
      </c>
      <c r="AY131" s="18" t="s">
        <v>124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131</v>
      </c>
      <c r="BM131" s="225" t="s">
        <v>221</v>
      </c>
    </row>
    <row r="132" s="2" customFormat="1">
      <c r="A132" s="39"/>
      <c r="B132" s="40"/>
      <c r="C132" s="41"/>
      <c r="D132" s="227" t="s">
        <v>133</v>
      </c>
      <c r="E132" s="41"/>
      <c r="F132" s="228" t="s">
        <v>222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82</v>
      </c>
    </row>
    <row r="133" s="13" customFormat="1">
      <c r="A133" s="13"/>
      <c r="B133" s="232"/>
      <c r="C133" s="233"/>
      <c r="D133" s="234" t="s">
        <v>135</v>
      </c>
      <c r="E133" s="235" t="s">
        <v>19</v>
      </c>
      <c r="F133" s="236" t="s">
        <v>96</v>
      </c>
      <c r="G133" s="233"/>
      <c r="H133" s="237">
        <v>2.2799999999999998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135</v>
      </c>
      <c r="AU133" s="243" t="s">
        <v>82</v>
      </c>
      <c r="AV133" s="13" t="s">
        <v>82</v>
      </c>
      <c r="AW133" s="13" t="s">
        <v>33</v>
      </c>
      <c r="AX133" s="13" t="s">
        <v>80</v>
      </c>
      <c r="AY133" s="243" t="s">
        <v>124</v>
      </c>
    </row>
    <row r="134" s="2" customFormat="1" ht="16.5" customHeight="1">
      <c r="A134" s="39"/>
      <c r="B134" s="40"/>
      <c r="C134" s="214" t="s">
        <v>223</v>
      </c>
      <c r="D134" s="214" t="s">
        <v>126</v>
      </c>
      <c r="E134" s="215" t="s">
        <v>224</v>
      </c>
      <c r="F134" s="216" t="s">
        <v>225</v>
      </c>
      <c r="G134" s="217" t="s">
        <v>129</v>
      </c>
      <c r="H134" s="218">
        <v>57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131</v>
      </c>
      <c r="AT134" s="225" t="s">
        <v>126</v>
      </c>
      <c r="AU134" s="225" t="s">
        <v>82</v>
      </c>
      <c r="AY134" s="18" t="s">
        <v>124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131</v>
      </c>
      <c r="BM134" s="225" t="s">
        <v>226</v>
      </c>
    </row>
    <row r="135" s="13" customFormat="1">
      <c r="A135" s="13"/>
      <c r="B135" s="232"/>
      <c r="C135" s="233"/>
      <c r="D135" s="234" t="s">
        <v>135</v>
      </c>
      <c r="E135" s="235" t="s">
        <v>19</v>
      </c>
      <c r="F135" s="236" t="s">
        <v>227</v>
      </c>
      <c r="G135" s="233"/>
      <c r="H135" s="237">
        <v>57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135</v>
      </c>
      <c r="AU135" s="243" t="s">
        <v>82</v>
      </c>
      <c r="AV135" s="13" t="s">
        <v>82</v>
      </c>
      <c r="AW135" s="13" t="s">
        <v>33</v>
      </c>
      <c r="AX135" s="13" t="s">
        <v>72</v>
      </c>
      <c r="AY135" s="243" t="s">
        <v>124</v>
      </c>
    </row>
    <row r="136" s="14" customFormat="1">
      <c r="A136" s="14"/>
      <c r="B136" s="255"/>
      <c r="C136" s="256"/>
      <c r="D136" s="234" t="s">
        <v>135</v>
      </c>
      <c r="E136" s="257" t="s">
        <v>19</v>
      </c>
      <c r="F136" s="258" t="s">
        <v>160</v>
      </c>
      <c r="G136" s="256"/>
      <c r="H136" s="259">
        <v>57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135</v>
      </c>
      <c r="AU136" s="265" t="s">
        <v>82</v>
      </c>
      <c r="AV136" s="14" t="s">
        <v>131</v>
      </c>
      <c r="AW136" s="14" t="s">
        <v>33</v>
      </c>
      <c r="AX136" s="14" t="s">
        <v>80</v>
      </c>
      <c r="AY136" s="265" t="s">
        <v>124</v>
      </c>
    </row>
    <row r="137" s="2" customFormat="1" ht="16.5" customHeight="1">
      <c r="A137" s="39"/>
      <c r="B137" s="40"/>
      <c r="C137" s="245" t="s">
        <v>228</v>
      </c>
      <c r="D137" s="245" t="s">
        <v>150</v>
      </c>
      <c r="E137" s="246" t="s">
        <v>229</v>
      </c>
      <c r="F137" s="247" t="s">
        <v>230</v>
      </c>
      <c r="G137" s="248" t="s">
        <v>231</v>
      </c>
      <c r="H137" s="249">
        <v>114</v>
      </c>
      <c r="I137" s="250"/>
      <c r="J137" s="251">
        <f>ROUND(I137*H137,2)</f>
        <v>0</v>
      </c>
      <c r="K137" s="247" t="s">
        <v>19</v>
      </c>
      <c r="L137" s="252"/>
      <c r="M137" s="253" t="s">
        <v>19</v>
      </c>
      <c r="N137" s="254" t="s">
        <v>43</v>
      </c>
      <c r="O137" s="85"/>
      <c r="P137" s="223">
        <f>O137*H137</f>
        <v>0</v>
      </c>
      <c r="Q137" s="223">
        <v>0.001</v>
      </c>
      <c r="R137" s="223">
        <f>Q137*H137</f>
        <v>0.114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153</v>
      </c>
      <c r="AT137" s="225" t="s">
        <v>150</v>
      </c>
      <c r="AU137" s="225" t="s">
        <v>82</v>
      </c>
      <c r="AY137" s="18" t="s">
        <v>124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80</v>
      </c>
      <c r="BK137" s="226">
        <f>ROUND(I137*H137,2)</f>
        <v>0</v>
      </c>
      <c r="BL137" s="18" t="s">
        <v>131</v>
      </c>
      <c r="BM137" s="225" t="s">
        <v>232</v>
      </c>
    </row>
    <row r="138" s="2" customFormat="1">
      <c r="A138" s="39"/>
      <c r="B138" s="40"/>
      <c r="C138" s="41"/>
      <c r="D138" s="234" t="s">
        <v>147</v>
      </c>
      <c r="E138" s="41"/>
      <c r="F138" s="244" t="s">
        <v>233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147</v>
      </c>
      <c r="AU138" s="18" t="s">
        <v>82</v>
      </c>
    </row>
    <row r="139" s="13" customFormat="1">
      <c r="A139" s="13"/>
      <c r="B139" s="232"/>
      <c r="C139" s="233"/>
      <c r="D139" s="234" t="s">
        <v>135</v>
      </c>
      <c r="E139" s="235" t="s">
        <v>19</v>
      </c>
      <c r="F139" s="236" t="s">
        <v>234</v>
      </c>
      <c r="G139" s="233"/>
      <c r="H139" s="237">
        <v>114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135</v>
      </c>
      <c r="AU139" s="243" t="s">
        <v>82</v>
      </c>
      <c r="AV139" s="13" t="s">
        <v>82</v>
      </c>
      <c r="AW139" s="13" t="s">
        <v>33</v>
      </c>
      <c r="AX139" s="13" t="s">
        <v>72</v>
      </c>
      <c r="AY139" s="243" t="s">
        <v>124</v>
      </c>
    </row>
    <row r="140" s="14" customFormat="1">
      <c r="A140" s="14"/>
      <c r="B140" s="255"/>
      <c r="C140" s="256"/>
      <c r="D140" s="234" t="s">
        <v>135</v>
      </c>
      <c r="E140" s="257" t="s">
        <v>19</v>
      </c>
      <c r="F140" s="258" t="s">
        <v>160</v>
      </c>
      <c r="G140" s="256"/>
      <c r="H140" s="259">
        <v>114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135</v>
      </c>
      <c r="AU140" s="265" t="s">
        <v>82</v>
      </c>
      <c r="AV140" s="14" t="s">
        <v>131</v>
      </c>
      <c r="AW140" s="14" t="s">
        <v>33</v>
      </c>
      <c r="AX140" s="14" t="s">
        <v>80</v>
      </c>
      <c r="AY140" s="265" t="s">
        <v>124</v>
      </c>
    </row>
    <row r="141" s="12" customFormat="1" ht="22.8" customHeight="1">
      <c r="A141" s="12"/>
      <c r="B141" s="198"/>
      <c r="C141" s="199"/>
      <c r="D141" s="200" t="s">
        <v>71</v>
      </c>
      <c r="E141" s="212" t="s">
        <v>235</v>
      </c>
      <c r="F141" s="212" t="s">
        <v>236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SUM(P142:P143)</f>
        <v>0</v>
      </c>
      <c r="Q141" s="206"/>
      <c r="R141" s="207">
        <f>SUM(R142:R143)</f>
        <v>0</v>
      </c>
      <c r="S141" s="206"/>
      <c r="T141" s="208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80</v>
      </c>
      <c r="AT141" s="210" t="s">
        <v>71</v>
      </c>
      <c r="AU141" s="210" t="s">
        <v>80</v>
      </c>
      <c r="AY141" s="209" t="s">
        <v>124</v>
      </c>
      <c r="BK141" s="211">
        <f>SUM(BK142:BK143)</f>
        <v>0</v>
      </c>
    </row>
    <row r="142" s="2" customFormat="1" ht="16.5" customHeight="1">
      <c r="A142" s="39"/>
      <c r="B142" s="40"/>
      <c r="C142" s="214" t="s">
        <v>237</v>
      </c>
      <c r="D142" s="214" t="s">
        <v>126</v>
      </c>
      <c r="E142" s="215" t="s">
        <v>238</v>
      </c>
      <c r="F142" s="216" t="s">
        <v>239</v>
      </c>
      <c r="G142" s="217" t="s">
        <v>240</v>
      </c>
      <c r="H142" s="218">
        <v>3.1080000000000001</v>
      </c>
      <c r="I142" s="219"/>
      <c r="J142" s="220">
        <f>ROUND(I142*H142,2)</f>
        <v>0</v>
      </c>
      <c r="K142" s="216" t="s">
        <v>130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131</v>
      </c>
      <c r="AT142" s="225" t="s">
        <v>126</v>
      </c>
      <c r="AU142" s="225" t="s">
        <v>82</v>
      </c>
      <c r="AY142" s="18" t="s">
        <v>124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131</v>
      </c>
      <c r="BM142" s="225" t="s">
        <v>241</v>
      </c>
    </row>
    <row r="143" s="2" customFormat="1">
      <c r="A143" s="39"/>
      <c r="B143" s="40"/>
      <c r="C143" s="41"/>
      <c r="D143" s="227" t="s">
        <v>133</v>
      </c>
      <c r="E143" s="41"/>
      <c r="F143" s="228" t="s">
        <v>242</v>
      </c>
      <c r="G143" s="41"/>
      <c r="H143" s="41"/>
      <c r="I143" s="229"/>
      <c r="J143" s="41"/>
      <c r="K143" s="41"/>
      <c r="L143" s="45"/>
      <c r="M143" s="266"/>
      <c r="N143" s="267"/>
      <c r="O143" s="268"/>
      <c r="P143" s="268"/>
      <c r="Q143" s="268"/>
      <c r="R143" s="268"/>
      <c r="S143" s="268"/>
      <c r="T143" s="26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82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LrOVY/x10gnpEj4vx8TRuKiWal0xr2lKNWnnhU3WHr+izrzs5H73tpLItefIvA2BF5X3eqfK+xhB9HrHwwuHKw==" hashValue="X4kSBrqIlchbVjnz7qeBGQmUnNhFO+QjMXdWoERVpiHtb149/BL1Ac1Yi5dj0pJmsL/odOc+lursKJavovkWDQ==" algorithmName="SHA-512" password="8C22"/>
  <autoFilter ref="C81:K14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1/119005155"/>
    <hyperlink ref="F89" r:id="rId2" display="https://podminky.urs.cz/item/CS_URS_2022_01/183101115"/>
    <hyperlink ref="F92" r:id="rId3" display="https://podminky.urs.cz/item/CS_URS_2022_01/184201112"/>
    <hyperlink ref="F103" r:id="rId4" display="https://podminky.urs.cz/item/CS_URS_2022_01/184215132"/>
    <hyperlink ref="F113" r:id="rId5" display="https://podminky.urs.cz/item/CS_URS_2022_01/184215412"/>
    <hyperlink ref="F116" r:id="rId6" display="https://podminky.urs.cz/item/CS_URS_2022_01/184501131"/>
    <hyperlink ref="F119" r:id="rId7" display="https://podminky.urs.cz/item/CS_URS_2022_01/184813121"/>
    <hyperlink ref="F123" r:id="rId8" display="https://podminky.urs.cz/item/CS_URS_2022_01/184911431"/>
    <hyperlink ref="F129" r:id="rId9" display="https://podminky.urs.cz/item/CS_URS_2022_01/185851121"/>
    <hyperlink ref="F132" r:id="rId10" display="https://podminky.urs.cz/item/CS_URS_2022_01/185851129"/>
    <hyperlink ref="F143" r:id="rId11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9" t="s">
        <v>96</v>
      </c>
      <c r="BA2" s="139" t="s">
        <v>19</v>
      </c>
      <c r="BB2" s="139" t="s">
        <v>97</v>
      </c>
      <c r="BC2" s="139" t="s">
        <v>243</v>
      </c>
      <c r="BD2" s="13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99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Polní cesta HC3a-R v k.ú. Roveň u Sobotky - doprovodná alej</v>
      </c>
      <c r="F7" s="144"/>
      <c r="G7" s="144"/>
      <c r="H7" s="144"/>
      <c r="L7" s="21"/>
    </row>
    <row r="8" s="1" customFormat="1" ht="12" customHeight="1">
      <c r="B8" s="21"/>
      <c r="D8" s="144" t="s">
        <v>100</v>
      </c>
      <c r="L8" s="21"/>
    </row>
    <row r="9" s="2" customFormat="1" ht="16.5" customHeight="1">
      <c r="A9" s="39"/>
      <c r="B9" s="45"/>
      <c r="C9" s="39"/>
      <c r="D9" s="39"/>
      <c r="E9" s="145" t="s">
        <v>244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245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246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29. 3. 2022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ROUND((SUM(BE89:BE149)),  2)</f>
        <v>0</v>
      </c>
      <c r="G35" s="39"/>
      <c r="H35" s="39"/>
      <c r="I35" s="159">
        <v>0.20999999999999999</v>
      </c>
      <c r="J35" s="158">
        <f>ROUND(((SUM(BE89:BE149))*I35),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ROUND((SUM(BF89:BF149)),  2)</f>
        <v>0</v>
      </c>
      <c r="G36" s="39"/>
      <c r="H36" s="39"/>
      <c r="I36" s="159">
        <v>0.14999999999999999</v>
      </c>
      <c r="J36" s="158">
        <f>ROUND(((SUM(BF89:BF149))*I36),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ROUND((SUM(BG89:BG149)),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ROUND((SUM(BH89:BH149)),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ROUND((SUM(BI89:BI149)),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Polní cesta HC3a-R v k.ú. Roveň u Sobotky - doprovodná alej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244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245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210087-06-02-01 - Následná péče - 1. rok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Roveň u Sobotky</v>
      </c>
      <c r="G56" s="41"/>
      <c r="H56" s="41"/>
      <c r="I56" s="33" t="s">
        <v>23</v>
      </c>
      <c r="J56" s="73" t="str">
        <f>IF(J14="","",J14)</f>
        <v>29. 3. 2022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KPÚ, Pobočka Jičín</v>
      </c>
      <c r="G58" s="41"/>
      <c r="H58" s="41"/>
      <c r="I58" s="33" t="s">
        <v>31</v>
      </c>
      <c r="J58" s="37" t="str">
        <f>E23</f>
        <v>Geocart CZ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107</v>
      </c>
      <c r="E65" s="184"/>
      <c r="F65" s="184"/>
      <c r="G65" s="184"/>
      <c r="H65" s="184"/>
      <c r="I65" s="184"/>
      <c r="J65" s="185">
        <f>J91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247</v>
      </c>
      <c r="E66" s="184"/>
      <c r="F66" s="184"/>
      <c r="G66" s="184"/>
      <c r="H66" s="184"/>
      <c r="I66" s="184"/>
      <c r="J66" s="185">
        <f>J145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108</v>
      </c>
      <c r="E67" s="184"/>
      <c r="F67" s="184"/>
      <c r="G67" s="184"/>
      <c r="H67" s="184"/>
      <c r="I67" s="184"/>
      <c r="J67" s="185">
        <f>J147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Polní cesta HC3a-R v k.ú. Roveň u Sobotky - doprovodná alej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1" t="s">
        <v>244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245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210087-06-02-01 - Následná péče - 1. rok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Roveň u Sobotky</v>
      </c>
      <c r="G83" s="41"/>
      <c r="H83" s="41"/>
      <c r="I83" s="33" t="s">
        <v>23</v>
      </c>
      <c r="J83" s="73" t="str">
        <f>IF(J14="","",J14)</f>
        <v>29. 3. 2022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KPÚ, Pobočka Jičín</v>
      </c>
      <c r="G85" s="41"/>
      <c r="H85" s="41"/>
      <c r="I85" s="33" t="s">
        <v>31</v>
      </c>
      <c r="J85" s="37" t="str">
        <f>E23</f>
        <v>Geocart CZ a.s.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7"/>
      <c r="B88" s="188"/>
      <c r="C88" s="189" t="s">
        <v>110</v>
      </c>
      <c r="D88" s="190" t="s">
        <v>57</v>
      </c>
      <c r="E88" s="190" t="s">
        <v>53</v>
      </c>
      <c r="F88" s="190" t="s">
        <v>54</v>
      </c>
      <c r="G88" s="190" t="s">
        <v>111</v>
      </c>
      <c r="H88" s="190" t="s">
        <v>112</v>
      </c>
      <c r="I88" s="190" t="s">
        <v>113</v>
      </c>
      <c r="J88" s="190" t="s">
        <v>104</v>
      </c>
      <c r="K88" s="191" t="s">
        <v>114</v>
      </c>
      <c r="L88" s="192"/>
      <c r="M88" s="93" t="s">
        <v>19</v>
      </c>
      <c r="N88" s="94" t="s">
        <v>42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93">
        <f>BK89</f>
        <v>0</v>
      </c>
      <c r="K89" s="41"/>
      <c r="L89" s="45"/>
      <c r="M89" s="96"/>
      <c r="N89" s="194"/>
      <c r="O89" s="97"/>
      <c r="P89" s="195">
        <f>P90</f>
        <v>0</v>
      </c>
      <c r="Q89" s="97"/>
      <c r="R89" s="195">
        <f>R90</f>
        <v>0.56369999999999998</v>
      </c>
      <c r="S89" s="97"/>
      <c r="T89" s="196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105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122</v>
      </c>
      <c r="F90" s="201" t="s">
        <v>123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P91+P145+P147</f>
        <v>0</v>
      </c>
      <c r="Q90" s="206"/>
      <c r="R90" s="207">
        <f>R91+R145+R147</f>
        <v>0.56369999999999998</v>
      </c>
      <c r="S90" s="206"/>
      <c r="T90" s="208">
        <f>T91+T145+T147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72</v>
      </c>
      <c r="AY90" s="209" t="s">
        <v>124</v>
      </c>
      <c r="BK90" s="211">
        <f>BK91+BK145+BK147</f>
        <v>0</v>
      </c>
    </row>
    <row r="91" s="12" customFormat="1" ht="22.8" customHeight="1">
      <c r="A91" s="12"/>
      <c r="B91" s="198"/>
      <c r="C91" s="199"/>
      <c r="D91" s="200" t="s">
        <v>71</v>
      </c>
      <c r="E91" s="212" t="s">
        <v>80</v>
      </c>
      <c r="F91" s="212" t="s">
        <v>125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SUM(P92:P144)</f>
        <v>0</v>
      </c>
      <c r="Q91" s="206"/>
      <c r="R91" s="207">
        <f>SUM(R92:R144)</f>
        <v>0.56247000000000003</v>
      </c>
      <c r="S91" s="206"/>
      <c r="T91" s="208">
        <f>SUM(T92:T144)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80</v>
      </c>
      <c r="AY91" s="209" t="s">
        <v>124</v>
      </c>
      <c r="BK91" s="211">
        <f>SUM(BK92:BK144)</f>
        <v>0</v>
      </c>
    </row>
    <row r="92" s="2" customFormat="1" ht="21.75" customHeight="1">
      <c r="A92" s="39"/>
      <c r="B92" s="40"/>
      <c r="C92" s="214" t="s">
        <v>80</v>
      </c>
      <c r="D92" s="214" t="s">
        <v>126</v>
      </c>
      <c r="E92" s="215" t="s">
        <v>248</v>
      </c>
      <c r="F92" s="216" t="s">
        <v>249</v>
      </c>
      <c r="G92" s="217" t="s">
        <v>192</v>
      </c>
      <c r="H92" s="218">
        <v>5982</v>
      </c>
      <c r="I92" s="219"/>
      <c r="J92" s="220">
        <f>ROUND(I92*H92,2)</f>
        <v>0</v>
      </c>
      <c r="K92" s="216" t="s">
        <v>130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131</v>
      </c>
      <c r="AT92" s="225" t="s">
        <v>126</v>
      </c>
      <c r="AU92" s="225" t="s">
        <v>82</v>
      </c>
      <c r="AY92" s="18" t="s">
        <v>124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131</v>
      </c>
      <c r="BM92" s="225" t="s">
        <v>250</v>
      </c>
    </row>
    <row r="93" s="2" customFormat="1">
      <c r="A93" s="39"/>
      <c r="B93" s="40"/>
      <c r="C93" s="41"/>
      <c r="D93" s="227" t="s">
        <v>133</v>
      </c>
      <c r="E93" s="41"/>
      <c r="F93" s="228" t="s">
        <v>251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82</v>
      </c>
    </row>
    <row r="94" s="13" customFormat="1">
      <c r="A94" s="13"/>
      <c r="B94" s="232"/>
      <c r="C94" s="233"/>
      <c r="D94" s="234" t="s">
        <v>135</v>
      </c>
      <c r="E94" s="235" t="s">
        <v>19</v>
      </c>
      <c r="F94" s="236" t="s">
        <v>252</v>
      </c>
      <c r="G94" s="233"/>
      <c r="H94" s="237">
        <v>5982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135</v>
      </c>
      <c r="AU94" s="243" t="s">
        <v>82</v>
      </c>
      <c r="AV94" s="13" t="s">
        <v>82</v>
      </c>
      <c r="AW94" s="13" t="s">
        <v>33</v>
      </c>
      <c r="AX94" s="13" t="s">
        <v>80</v>
      </c>
      <c r="AY94" s="243" t="s">
        <v>124</v>
      </c>
    </row>
    <row r="95" s="2" customFormat="1" ht="24.15" customHeight="1">
      <c r="A95" s="39"/>
      <c r="B95" s="40"/>
      <c r="C95" s="214" t="s">
        <v>82</v>
      </c>
      <c r="D95" s="214" t="s">
        <v>126</v>
      </c>
      <c r="E95" s="215" t="s">
        <v>137</v>
      </c>
      <c r="F95" s="216" t="s">
        <v>138</v>
      </c>
      <c r="G95" s="217" t="s">
        <v>129</v>
      </c>
      <c r="H95" s="218">
        <v>6</v>
      </c>
      <c r="I95" s="219"/>
      <c r="J95" s="220">
        <f>ROUND(I95*H95,2)</f>
        <v>0</v>
      </c>
      <c r="K95" s="216" t="s">
        <v>130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131</v>
      </c>
      <c r="AT95" s="225" t="s">
        <v>126</v>
      </c>
      <c r="AU95" s="225" t="s">
        <v>82</v>
      </c>
      <c r="AY95" s="18" t="s">
        <v>124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131</v>
      </c>
      <c r="BM95" s="225" t="s">
        <v>253</v>
      </c>
    </row>
    <row r="96" s="2" customFormat="1">
      <c r="A96" s="39"/>
      <c r="B96" s="40"/>
      <c r="C96" s="41"/>
      <c r="D96" s="227" t="s">
        <v>133</v>
      </c>
      <c r="E96" s="41"/>
      <c r="F96" s="228" t="s">
        <v>140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82</v>
      </c>
    </row>
    <row r="97" s="13" customFormat="1">
      <c r="A97" s="13"/>
      <c r="B97" s="232"/>
      <c r="C97" s="233"/>
      <c r="D97" s="234" t="s">
        <v>135</v>
      </c>
      <c r="E97" s="235" t="s">
        <v>19</v>
      </c>
      <c r="F97" s="236" t="s">
        <v>254</v>
      </c>
      <c r="G97" s="233"/>
      <c r="H97" s="237">
        <v>6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135</v>
      </c>
      <c r="AU97" s="243" t="s">
        <v>82</v>
      </c>
      <c r="AV97" s="13" t="s">
        <v>82</v>
      </c>
      <c r="AW97" s="13" t="s">
        <v>33</v>
      </c>
      <c r="AX97" s="13" t="s">
        <v>80</v>
      </c>
      <c r="AY97" s="243" t="s">
        <v>124</v>
      </c>
    </row>
    <row r="98" s="2" customFormat="1" ht="24.15" customHeight="1">
      <c r="A98" s="39"/>
      <c r="B98" s="40"/>
      <c r="C98" s="214" t="s">
        <v>142</v>
      </c>
      <c r="D98" s="214" t="s">
        <v>126</v>
      </c>
      <c r="E98" s="215" t="s">
        <v>143</v>
      </c>
      <c r="F98" s="216" t="s">
        <v>144</v>
      </c>
      <c r="G98" s="217" t="s">
        <v>129</v>
      </c>
      <c r="H98" s="218">
        <v>6</v>
      </c>
      <c r="I98" s="219"/>
      <c r="J98" s="220">
        <f>ROUND(I98*H98,2)</f>
        <v>0</v>
      </c>
      <c r="K98" s="216" t="s">
        <v>130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131</v>
      </c>
      <c r="AT98" s="225" t="s">
        <v>126</v>
      </c>
      <c r="AU98" s="225" t="s">
        <v>82</v>
      </c>
      <c r="AY98" s="18" t="s">
        <v>124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131</v>
      </c>
      <c r="BM98" s="225" t="s">
        <v>255</v>
      </c>
    </row>
    <row r="99" s="2" customFormat="1">
      <c r="A99" s="39"/>
      <c r="B99" s="40"/>
      <c r="C99" s="41"/>
      <c r="D99" s="227" t="s">
        <v>133</v>
      </c>
      <c r="E99" s="41"/>
      <c r="F99" s="228" t="s">
        <v>146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82</v>
      </c>
    </row>
    <row r="100" s="2" customFormat="1">
      <c r="A100" s="39"/>
      <c r="B100" s="40"/>
      <c r="C100" s="41"/>
      <c r="D100" s="234" t="s">
        <v>147</v>
      </c>
      <c r="E100" s="41"/>
      <c r="F100" s="244" t="s">
        <v>148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82</v>
      </c>
    </row>
    <row r="101" s="13" customFormat="1">
      <c r="A101" s="13"/>
      <c r="B101" s="232"/>
      <c r="C101" s="233"/>
      <c r="D101" s="234" t="s">
        <v>135</v>
      </c>
      <c r="E101" s="235" t="s">
        <v>19</v>
      </c>
      <c r="F101" s="236" t="s">
        <v>168</v>
      </c>
      <c r="G101" s="233"/>
      <c r="H101" s="237">
        <v>6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135</v>
      </c>
      <c r="AU101" s="243" t="s">
        <v>82</v>
      </c>
      <c r="AV101" s="13" t="s">
        <v>82</v>
      </c>
      <c r="AW101" s="13" t="s">
        <v>33</v>
      </c>
      <c r="AX101" s="13" t="s">
        <v>80</v>
      </c>
      <c r="AY101" s="243" t="s">
        <v>124</v>
      </c>
    </row>
    <row r="102" s="2" customFormat="1" ht="16.5" customHeight="1">
      <c r="A102" s="39"/>
      <c r="B102" s="40"/>
      <c r="C102" s="245" t="s">
        <v>131</v>
      </c>
      <c r="D102" s="245" t="s">
        <v>150</v>
      </c>
      <c r="E102" s="246" t="s">
        <v>151</v>
      </c>
      <c r="F102" s="247" t="s">
        <v>152</v>
      </c>
      <c r="G102" s="248" t="s">
        <v>129</v>
      </c>
      <c r="H102" s="249">
        <v>6</v>
      </c>
      <c r="I102" s="250"/>
      <c r="J102" s="251">
        <f>ROUND(I102*H102,2)</f>
        <v>0</v>
      </c>
      <c r="K102" s="247" t="s">
        <v>19</v>
      </c>
      <c r="L102" s="252"/>
      <c r="M102" s="253" t="s">
        <v>19</v>
      </c>
      <c r="N102" s="254" t="s">
        <v>43</v>
      </c>
      <c r="O102" s="85"/>
      <c r="P102" s="223">
        <f>O102*H102</f>
        <v>0</v>
      </c>
      <c r="Q102" s="223">
        <v>0.0050000000000000001</v>
      </c>
      <c r="R102" s="223">
        <f>Q102*H102</f>
        <v>0.029999999999999999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153</v>
      </c>
      <c r="AT102" s="225" t="s">
        <v>150</v>
      </c>
      <c r="AU102" s="225" t="s">
        <v>82</v>
      </c>
      <c r="AY102" s="18" t="s">
        <v>124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131</v>
      </c>
      <c r="BM102" s="225" t="s">
        <v>256</v>
      </c>
    </row>
    <row r="103" s="2" customFormat="1">
      <c r="A103" s="39"/>
      <c r="B103" s="40"/>
      <c r="C103" s="41"/>
      <c r="D103" s="234" t="s">
        <v>147</v>
      </c>
      <c r="E103" s="41"/>
      <c r="F103" s="244" t="s">
        <v>155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82</v>
      </c>
    </row>
    <row r="104" s="13" customFormat="1">
      <c r="A104" s="13"/>
      <c r="B104" s="232"/>
      <c r="C104" s="233"/>
      <c r="D104" s="234" t="s">
        <v>135</v>
      </c>
      <c r="E104" s="235" t="s">
        <v>19</v>
      </c>
      <c r="F104" s="236" t="s">
        <v>257</v>
      </c>
      <c r="G104" s="233"/>
      <c r="H104" s="237">
        <v>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135</v>
      </c>
      <c r="AU104" s="243" t="s">
        <v>82</v>
      </c>
      <c r="AV104" s="13" t="s">
        <v>82</v>
      </c>
      <c r="AW104" s="13" t="s">
        <v>33</v>
      </c>
      <c r="AX104" s="13" t="s">
        <v>72</v>
      </c>
      <c r="AY104" s="243" t="s">
        <v>124</v>
      </c>
    </row>
    <row r="105" s="14" customFormat="1">
      <c r="A105" s="14"/>
      <c r="B105" s="255"/>
      <c r="C105" s="256"/>
      <c r="D105" s="234" t="s">
        <v>135</v>
      </c>
      <c r="E105" s="257" t="s">
        <v>19</v>
      </c>
      <c r="F105" s="258" t="s">
        <v>160</v>
      </c>
      <c r="G105" s="256"/>
      <c r="H105" s="259">
        <v>6</v>
      </c>
      <c r="I105" s="260"/>
      <c r="J105" s="256"/>
      <c r="K105" s="256"/>
      <c r="L105" s="261"/>
      <c r="M105" s="262"/>
      <c r="N105" s="263"/>
      <c r="O105" s="263"/>
      <c r="P105" s="263"/>
      <c r="Q105" s="263"/>
      <c r="R105" s="263"/>
      <c r="S105" s="263"/>
      <c r="T105" s="26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5" t="s">
        <v>135</v>
      </c>
      <c r="AU105" s="265" t="s">
        <v>82</v>
      </c>
      <c r="AV105" s="14" t="s">
        <v>131</v>
      </c>
      <c r="AW105" s="14" t="s">
        <v>33</v>
      </c>
      <c r="AX105" s="14" t="s">
        <v>80</v>
      </c>
      <c r="AY105" s="265" t="s">
        <v>124</v>
      </c>
    </row>
    <row r="106" s="2" customFormat="1" ht="16.5" customHeight="1">
      <c r="A106" s="39"/>
      <c r="B106" s="40"/>
      <c r="C106" s="214" t="s">
        <v>161</v>
      </c>
      <c r="D106" s="214" t="s">
        <v>126</v>
      </c>
      <c r="E106" s="215" t="s">
        <v>162</v>
      </c>
      <c r="F106" s="216" t="s">
        <v>163</v>
      </c>
      <c r="G106" s="217" t="s">
        <v>129</v>
      </c>
      <c r="H106" s="218">
        <v>6</v>
      </c>
      <c r="I106" s="219"/>
      <c r="J106" s="220">
        <f>ROUND(I106*H106,2)</f>
        <v>0</v>
      </c>
      <c r="K106" s="216" t="s">
        <v>130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5.0000000000000002E-05</v>
      </c>
      <c r="R106" s="223">
        <f>Q106*H106</f>
        <v>0.00030000000000000003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131</v>
      </c>
      <c r="AT106" s="225" t="s">
        <v>126</v>
      </c>
      <c r="AU106" s="225" t="s">
        <v>82</v>
      </c>
      <c r="AY106" s="18" t="s">
        <v>124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131</v>
      </c>
      <c r="BM106" s="225" t="s">
        <v>258</v>
      </c>
    </row>
    <row r="107" s="2" customFormat="1">
      <c r="A107" s="39"/>
      <c r="B107" s="40"/>
      <c r="C107" s="41"/>
      <c r="D107" s="227" t="s">
        <v>133</v>
      </c>
      <c r="E107" s="41"/>
      <c r="F107" s="228" t="s">
        <v>165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82</v>
      </c>
    </row>
    <row r="108" s="2" customFormat="1">
      <c r="A108" s="39"/>
      <c r="B108" s="40"/>
      <c r="C108" s="41"/>
      <c r="D108" s="234" t="s">
        <v>147</v>
      </c>
      <c r="E108" s="41"/>
      <c r="F108" s="244" t="s">
        <v>259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82</v>
      </c>
    </row>
    <row r="109" s="13" customFormat="1">
      <c r="A109" s="13"/>
      <c r="B109" s="232"/>
      <c r="C109" s="233"/>
      <c r="D109" s="234" t="s">
        <v>135</v>
      </c>
      <c r="E109" s="235" t="s">
        <v>19</v>
      </c>
      <c r="F109" s="236" t="s">
        <v>260</v>
      </c>
      <c r="G109" s="233"/>
      <c r="H109" s="237">
        <v>6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135</v>
      </c>
      <c r="AU109" s="243" t="s">
        <v>82</v>
      </c>
      <c r="AV109" s="13" t="s">
        <v>82</v>
      </c>
      <c r="AW109" s="13" t="s">
        <v>33</v>
      </c>
      <c r="AX109" s="13" t="s">
        <v>80</v>
      </c>
      <c r="AY109" s="243" t="s">
        <v>124</v>
      </c>
    </row>
    <row r="110" s="2" customFormat="1" ht="16.5" customHeight="1">
      <c r="A110" s="39"/>
      <c r="B110" s="40"/>
      <c r="C110" s="245" t="s">
        <v>168</v>
      </c>
      <c r="D110" s="245" t="s">
        <v>150</v>
      </c>
      <c r="E110" s="246" t="s">
        <v>169</v>
      </c>
      <c r="F110" s="247" t="s">
        <v>170</v>
      </c>
      <c r="G110" s="248" t="s">
        <v>129</v>
      </c>
      <c r="H110" s="249">
        <v>19.199999999999999</v>
      </c>
      <c r="I110" s="250"/>
      <c r="J110" s="251">
        <f>ROUND(I110*H110,2)</f>
        <v>0</v>
      </c>
      <c r="K110" s="247" t="s">
        <v>130</v>
      </c>
      <c r="L110" s="252"/>
      <c r="M110" s="253" t="s">
        <v>19</v>
      </c>
      <c r="N110" s="254" t="s">
        <v>43</v>
      </c>
      <c r="O110" s="85"/>
      <c r="P110" s="223">
        <f>O110*H110</f>
        <v>0</v>
      </c>
      <c r="Q110" s="223">
        <v>0.0035400000000000002</v>
      </c>
      <c r="R110" s="223">
        <f>Q110*H110</f>
        <v>0.067968000000000001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153</v>
      </c>
      <c r="AT110" s="225" t="s">
        <v>150</v>
      </c>
      <c r="AU110" s="225" t="s">
        <v>82</v>
      </c>
      <c r="AY110" s="18" t="s">
        <v>124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131</v>
      </c>
      <c r="BM110" s="225" t="s">
        <v>261</v>
      </c>
    </row>
    <row r="111" s="13" customFormat="1">
      <c r="A111" s="13"/>
      <c r="B111" s="232"/>
      <c r="C111" s="233"/>
      <c r="D111" s="234" t="s">
        <v>135</v>
      </c>
      <c r="E111" s="235" t="s">
        <v>19</v>
      </c>
      <c r="F111" s="236" t="s">
        <v>262</v>
      </c>
      <c r="G111" s="233"/>
      <c r="H111" s="237">
        <v>19.199999999999999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135</v>
      </c>
      <c r="AU111" s="243" t="s">
        <v>82</v>
      </c>
      <c r="AV111" s="13" t="s">
        <v>82</v>
      </c>
      <c r="AW111" s="13" t="s">
        <v>33</v>
      </c>
      <c r="AX111" s="13" t="s">
        <v>80</v>
      </c>
      <c r="AY111" s="243" t="s">
        <v>124</v>
      </c>
    </row>
    <row r="112" s="2" customFormat="1" ht="16.5" customHeight="1">
      <c r="A112" s="39"/>
      <c r="B112" s="40"/>
      <c r="C112" s="245" t="s">
        <v>173</v>
      </c>
      <c r="D112" s="245" t="s">
        <v>150</v>
      </c>
      <c r="E112" s="246" t="s">
        <v>174</v>
      </c>
      <c r="F112" s="247" t="s">
        <v>175</v>
      </c>
      <c r="G112" s="248" t="s">
        <v>176</v>
      </c>
      <c r="H112" s="249">
        <v>14.4</v>
      </c>
      <c r="I112" s="250"/>
      <c r="J112" s="251">
        <f>ROUND(I112*H112,2)</f>
        <v>0</v>
      </c>
      <c r="K112" s="247" t="s">
        <v>19</v>
      </c>
      <c r="L112" s="252"/>
      <c r="M112" s="253" t="s">
        <v>19</v>
      </c>
      <c r="N112" s="254" t="s">
        <v>43</v>
      </c>
      <c r="O112" s="85"/>
      <c r="P112" s="223">
        <f>O112*H112</f>
        <v>0</v>
      </c>
      <c r="Q112" s="223">
        <v>5.0000000000000002E-05</v>
      </c>
      <c r="R112" s="223">
        <f>Q112*H112</f>
        <v>0.00072000000000000005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153</v>
      </c>
      <c r="AT112" s="225" t="s">
        <v>150</v>
      </c>
      <c r="AU112" s="225" t="s">
        <v>82</v>
      </c>
      <c r="AY112" s="18" t="s">
        <v>124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131</v>
      </c>
      <c r="BM112" s="225" t="s">
        <v>263</v>
      </c>
    </row>
    <row r="113" s="13" customFormat="1">
      <c r="A113" s="13"/>
      <c r="B113" s="232"/>
      <c r="C113" s="233"/>
      <c r="D113" s="234" t="s">
        <v>135</v>
      </c>
      <c r="E113" s="235" t="s">
        <v>19</v>
      </c>
      <c r="F113" s="236" t="s">
        <v>264</v>
      </c>
      <c r="G113" s="233"/>
      <c r="H113" s="237">
        <v>14.4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135</v>
      </c>
      <c r="AU113" s="243" t="s">
        <v>82</v>
      </c>
      <c r="AV113" s="13" t="s">
        <v>82</v>
      </c>
      <c r="AW113" s="13" t="s">
        <v>33</v>
      </c>
      <c r="AX113" s="13" t="s">
        <v>80</v>
      </c>
      <c r="AY113" s="243" t="s">
        <v>124</v>
      </c>
    </row>
    <row r="114" s="2" customFormat="1" ht="16.5" customHeight="1">
      <c r="A114" s="39"/>
      <c r="B114" s="40"/>
      <c r="C114" s="245" t="s">
        <v>153</v>
      </c>
      <c r="D114" s="245" t="s">
        <v>150</v>
      </c>
      <c r="E114" s="246" t="s">
        <v>179</v>
      </c>
      <c r="F114" s="247" t="s">
        <v>180</v>
      </c>
      <c r="G114" s="248" t="s">
        <v>129</v>
      </c>
      <c r="H114" s="249">
        <v>18</v>
      </c>
      <c r="I114" s="250"/>
      <c r="J114" s="251">
        <f>ROUND(I114*H114,2)</f>
        <v>0</v>
      </c>
      <c r="K114" s="247" t="s">
        <v>130</v>
      </c>
      <c r="L114" s="252"/>
      <c r="M114" s="253" t="s">
        <v>19</v>
      </c>
      <c r="N114" s="254" t="s">
        <v>43</v>
      </c>
      <c r="O114" s="85"/>
      <c r="P114" s="223">
        <f>O114*H114</f>
        <v>0</v>
      </c>
      <c r="Q114" s="223">
        <v>0.0047200000000000002</v>
      </c>
      <c r="R114" s="223">
        <f>Q114*H114</f>
        <v>0.084960000000000008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153</v>
      </c>
      <c r="AT114" s="225" t="s">
        <v>150</v>
      </c>
      <c r="AU114" s="225" t="s">
        <v>82</v>
      </c>
      <c r="AY114" s="18" t="s">
        <v>124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131</v>
      </c>
      <c r="BM114" s="225" t="s">
        <v>265</v>
      </c>
    </row>
    <row r="115" s="13" customFormat="1">
      <c r="A115" s="13"/>
      <c r="B115" s="232"/>
      <c r="C115" s="233"/>
      <c r="D115" s="234" t="s">
        <v>135</v>
      </c>
      <c r="E115" s="235" t="s">
        <v>19</v>
      </c>
      <c r="F115" s="236" t="s">
        <v>266</v>
      </c>
      <c r="G115" s="233"/>
      <c r="H115" s="237">
        <v>18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135</v>
      </c>
      <c r="AU115" s="243" t="s">
        <v>82</v>
      </c>
      <c r="AV115" s="13" t="s">
        <v>82</v>
      </c>
      <c r="AW115" s="13" t="s">
        <v>33</v>
      </c>
      <c r="AX115" s="13" t="s">
        <v>80</v>
      </c>
      <c r="AY115" s="243" t="s">
        <v>124</v>
      </c>
    </row>
    <row r="116" s="2" customFormat="1" ht="21.75" customHeight="1">
      <c r="A116" s="39"/>
      <c r="B116" s="40"/>
      <c r="C116" s="214" t="s">
        <v>183</v>
      </c>
      <c r="D116" s="214" t="s">
        <v>126</v>
      </c>
      <c r="E116" s="215" t="s">
        <v>184</v>
      </c>
      <c r="F116" s="216" t="s">
        <v>185</v>
      </c>
      <c r="G116" s="217" t="s">
        <v>129</v>
      </c>
      <c r="H116" s="218">
        <v>6</v>
      </c>
      <c r="I116" s="219"/>
      <c r="J116" s="220">
        <f>ROUND(I116*H116,2)</f>
        <v>0</v>
      </c>
      <c r="K116" s="216" t="s">
        <v>130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131</v>
      </c>
      <c r="AT116" s="225" t="s">
        <v>126</v>
      </c>
      <c r="AU116" s="225" t="s">
        <v>82</v>
      </c>
      <c r="AY116" s="18" t="s">
        <v>124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131</v>
      </c>
      <c r="BM116" s="225" t="s">
        <v>267</v>
      </c>
    </row>
    <row r="117" s="2" customFormat="1">
      <c r="A117" s="39"/>
      <c r="B117" s="40"/>
      <c r="C117" s="41"/>
      <c r="D117" s="227" t="s">
        <v>133</v>
      </c>
      <c r="E117" s="41"/>
      <c r="F117" s="228" t="s">
        <v>187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82</v>
      </c>
    </row>
    <row r="118" s="13" customFormat="1">
      <c r="A118" s="13"/>
      <c r="B118" s="232"/>
      <c r="C118" s="233"/>
      <c r="D118" s="234" t="s">
        <v>135</v>
      </c>
      <c r="E118" s="235" t="s">
        <v>19</v>
      </c>
      <c r="F118" s="236" t="s">
        <v>268</v>
      </c>
      <c r="G118" s="233"/>
      <c r="H118" s="237">
        <v>6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135</v>
      </c>
      <c r="AU118" s="243" t="s">
        <v>82</v>
      </c>
      <c r="AV118" s="13" t="s">
        <v>82</v>
      </c>
      <c r="AW118" s="13" t="s">
        <v>33</v>
      </c>
      <c r="AX118" s="13" t="s">
        <v>80</v>
      </c>
      <c r="AY118" s="243" t="s">
        <v>124</v>
      </c>
    </row>
    <row r="119" s="2" customFormat="1" ht="21.75" customHeight="1">
      <c r="A119" s="39"/>
      <c r="B119" s="40"/>
      <c r="C119" s="214" t="s">
        <v>189</v>
      </c>
      <c r="D119" s="214" t="s">
        <v>126</v>
      </c>
      <c r="E119" s="215" t="s">
        <v>190</v>
      </c>
      <c r="F119" s="216" t="s">
        <v>191</v>
      </c>
      <c r="G119" s="217" t="s">
        <v>192</v>
      </c>
      <c r="H119" s="218">
        <v>1.8</v>
      </c>
      <c r="I119" s="219"/>
      <c r="J119" s="220">
        <f>ROUND(I119*H119,2)</f>
        <v>0</v>
      </c>
      <c r="K119" s="216" t="s">
        <v>130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0.00068999999999999997</v>
      </c>
      <c r="R119" s="223">
        <f>Q119*H119</f>
        <v>0.0012420000000000001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131</v>
      </c>
      <c r="AT119" s="225" t="s">
        <v>126</v>
      </c>
      <c r="AU119" s="225" t="s">
        <v>82</v>
      </c>
      <c r="AY119" s="18" t="s">
        <v>124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131</v>
      </c>
      <c r="BM119" s="225" t="s">
        <v>269</v>
      </c>
    </row>
    <row r="120" s="2" customFormat="1">
      <c r="A120" s="39"/>
      <c r="B120" s="40"/>
      <c r="C120" s="41"/>
      <c r="D120" s="227" t="s">
        <v>133</v>
      </c>
      <c r="E120" s="41"/>
      <c r="F120" s="228" t="s">
        <v>194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82</v>
      </c>
    </row>
    <row r="121" s="13" customFormat="1">
      <c r="A121" s="13"/>
      <c r="B121" s="232"/>
      <c r="C121" s="233"/>
      <c r="D121" s="234" t="s">
        <v>135</v>
      </c>
      <c r="E121" s="235" t="s">
        <v>19</v>
      </c>
      <c r="F121" s="236" t="s">
        <v>270</v>
      </c>
      <c r="G121" s="233"/>
      <c r="H121" s="237">
        <v>1.8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82</v>
      </c>
      <c r="AV121" s="13" t="s">
        <v>82</v>
      </c>
      <c r="AW121" s="13" t="s">
        <v>33</v>
      </c>
      <c r="AX121" s="13" t="s">
        <v>80</v>
      </c>
      <c r="AY121" s="243" t="s">
        <v>124</v>
      </c>
    </row>
    <row r="122" s="2" customFormat="1" ht="21.75" customHeight="1">
      <c r="A122" s="39"/>
      <c r="B122" s="40"/>
      <c r="C122" s="214" t="s">
        <v>196</v>
      </c>
      <c r="D122" s="214" t="s">
        <v>126</v>
      </c>
      <c r="E122" s="215" t="s">
        <v>197</v>
      </c>
      <c r="F122" s="216" t="s">
        <v>198</v>
      </c>
      <c r="G122" s="217" t="s">
        <v>129</v>
      </c>
      <c r="H122" s="218">
        <v>6</v>
      </c>
      <c r="I122" s="219"/>
      <c r="J122" s="220">
        <f>ROUND(I122*H122,2)</f>
        <v>0</v>
      </c>
      <c r="K122" s="216" t="s">
        <v>130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0.0020799999999999998</v>
      </c>
      <c r="R122" s="223">
        <f>Q122*H122</f>
        <v>0.012479999999999998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131</v>
      </c>
      <c r="AT122" s="225" t="s">
        <v>126</v>
      </c>
      <c r="AU122" s="225" t="s">
        <v>82</v>
      </c>
      <c r="AY122" s="18" t="s">
        <v>124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131</v>
      </c>
      <c r="BM122" s="225" t="s">
        <v>271</v>
      </c>
    </row>
    <row r="123" s="2" customFormat="1">
      <c r="A123" s="39"/>
      <c r="B123" s="40"/>
      <c r="C123" s="41"/>
      <c r="D123" s="227" t="s">
        <v>133</v>
      </c>
      <c r="E123" s="41"/>
      <c r="F123" s="228" t="s">
        <v>200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82</v>
      </c>
    </row>
    <row r="124" s="2" customFormat="1">
      <c r="A124" s="39"/>
      <c r="B124" s="40"/>
      <c r="C124" s="41"/>
      <c r="D124" s="234" t="s">
        <v>147</v>
      </c>
      <c r="E124" s="41"/>
      <c r="F124" s="244" t="s">
        <v>201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82</v>
      </c>
    </row>
    <row r="125" s="13" customFormat="1">
      <c r="A125" s="13"/>
      <c r="B125" s="232"/>
      <c r="C125" s="233"/>
      <c r="D125" s="234" t="s">
        <v>135</v>
      </c>
      <c r="E125" s="235" t="s">
        <v>19</v>
      </c>
      <c r="F125" s="236" t="s">
        <v>260</v>
      </c>
      <c r="G125" s="233"/>
      <c r="H125" s="237">
        <v>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135</v>
      </c>
      <c r="AU125" s="243" t="s">
        <v>82</v>
      </c>
      <c r="AV125" s="13" t="s">
        <v>82</v>
      </c>
      <c r="AW125" s="13" t="s">
        <v>33</v>
      </c>
      <c r="AX125" s="13" t="s">
        <v>80</v>
      </c>
      <c r="AY125" s="243" t="s">
        <v>124</v>
      </c>
    </row>
    <row r="126" s="2" customFormat="1" ht="16.5" customHeight="1">
      <c r="A126" s="39"/>
      <c r="B126" s="40"/>
      <c r="C126" s="214" t="s">
        <v>202</v>
      </c>
      <c r="D126" s="214" t="s">
        <v>126</v>
      </c>
      <c r="E126" s="215" t="s">
        <v>272</v>
      </c>
      <c r="F126" s="216" t="s">
        <v>273</v>
      </c>
      <c r="G126" s="217" t="s">
        <v>192</v>
      </c>
      <c r="H126" s="218">
        <v>36.479999999999997</v>
      </c>
      <c r="I126" s="219"/>
      <c r="J126" s="220">
        <f>ROUND(I126*H126,2)</f>
        <v>0</v>
      </c>
      <c r="K126" s="216" t="s">
        <v>130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131</v>
      </c>
      <c r="AT126" s="225" t="s">
        <v>126</v>
      </c>
      <c r="AU126" s="225" t="s">
        <v>82</v>
      </c>
      <c r="AY126" s="18" t="s">
        <v>124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131</v>
      </c>
      <c r="BM126" s="225" t="s">
        <v>274</v>
      </c>
    </row>
    <row r="127" s="2" customFormat="1">
      <c r="A127" s="39"/>
      <c r="B127" s="40"/>
      <c r="C127" s="41"/>
      <c r="D127" s="227" t="s">
        <v>133</v>
      </c>
      <c r="E127" s="41"/>
      <c r="F127" s="228" t="s">
        <v>275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82</v>
      </c>
    </row>
    <row r="128" s="13" customFormat="1">
      <c r="A128" s="13"/>
      <c r="B128" s="232"/>
      <c r="C128" s="233"/>
      <c r="D128" s="234" t="s">
        <v>135</v>
      </c>
      <c r="E128" s="235" t="s">
        <v>19</v>
      </c>
      <c r="F128" s="236" t="s">
        <v>207</v>
      </c>
      <c r="G128" s="233"/>
      <c r="H128" s="237">
        <v>36.479999999999997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135</v>
      </c>
      <c r="AU128" s="243" t="s">
        <v>82</v>
      </c>
      <c r="AV128" s="13" t="s">
        <v>82</v>
      </c>
      <c r="AW128" s="13" t="s">
        <v>33</v>
      </c>
      <c r="AX128" s="13" t="s">
        <v>72</v>
      </c>
      <c r="AY128" s="243" t="s">
        <v>124</v>
      </c>
    </row>
    <row r="129" s="14" customFormat="1">
      <c r="A129" s="14"/>
      <c r="B129" s="255"/>
      <c r="C129" s="256"/>
      <c r="D129" s="234" t="s">
        <v>135</v>
      </c>
      <c r="E129" s="257" t="s">
        <v>19</v>
      </c>
      <c r="F129" s="258" t="s">
        <v>160</v>
      </c>
      <c r="G129" s="256"/>
      <c r="H129" s="259">
        <v>36.479999999999997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135</v>
      </c>
      <c r="AU129" s="265" t="s">
        <v>82</v>
      </c>
      <c r="AV129" s="14" t="s">
        <v>131</v>
      </c>
      <c r="AW129" s="14" t="s">
        <v>33</v>
      </c>
      <c r="AX129" s="14" t="s">
        <v>80</v>
      </c>
      <c r="AY129" s="265" t="s">
        <v>124</v>
      </c>
    </row>
    <row r="130" s="2" customFormat="1" ht="16.5" customHeight="1">
      <c r="A130" s="39"/>
      <c r="B130" s="40"/>
      <c r="C130" s="245" t="s">
        <v>208</v>
      </c>
      <c r="D130" s="245" t="s">
        <v>150</v>
      </c>
      <c r="E130" s="246" t="s">
        <v>209</v>
      </c>
      <c r="F130" s="247" t="s">
        <v>210</v>
      </c>
      <c r="G130" s="248" t="s">
        <v>97</v>
      </c>
      <c r="H130" s="249">
        <v>1.8240000000000001</v>
      </c>
      <c r="I130" s="250"/>
      <c r="J130" s="251">
        <f>ROUND(I130*H130,2)</f>
        <v>0</v>
      </c>
      <c r="K130" s="247" t="s">
        <v>130</v>
      </c>
      <c r="L130" s="252"/>
      <c r="M130" s="253" t="s">
        <v>19</v>
      </c>
      <c r="N130" s="254" t="s">
        <v>43</v>
      </c>
      <c r="O130" s="85"/>
      <c r="P130" s="223">
        <f>O130*H130</f>
        <v>0</v>
      </c>
      <c r="Q130" s="223">
        <v>0.20000000000000001</v>
      </c>
      <c r="R130" s="223">
        <f>Q130*H130</f>
        <v>0.36480000000000001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153</v>
      </c>
      <c r="AT130" s="225" t="s">
        <v>150</v>
      </c>
      <c r="AU130" s="225" t="s">
        <v>82</v>
      </c>
      <c r="AY130" s="18" t="s">
        <v>124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131</v>
      </c>
      <c r="BM130" s="225" t="s">
        <v>276</v>
      </c>
    </row>
    <row r="131" s="2" customFormat="1" ht="16.5" customHeight="1">
      <c r="A131" s="39"/>
      <c r="B131" s="40"/>
      <c r="C131" s="214" t="s">
        <v>213</v>
      </c>
      <c r="D131" s="214" t="s">
        <v>126</v>
      </c>
      <c r="E131" s="215" t="s">
        <v>277</v>
      </c>
      <c r="F131" s="216" t="s">
        <v>278</v>
      </c>
      <c r="G131" s="217" t="s">
        <v>97</v>
      </c>
      <c r="H131" s="218">
        <v>22.800000000000001</v>
      </c>
      <c r="I131" s="219"/>
      <c r="J131" s="220">
        <f>ROUND(I131*H131,2)</f>
        <v>0</v>
      </c>
      <c r="K131" s="216" t="s">
        <v>130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131</v>
      </c>
      <c r="AT131" s="225" t="s">
        <v>126</v>
      </c>
      <c r="AU131" s="225" t="s">
        <v>82</v>
      </c>
      <c r="AY131" s="18" t="s">
        <v>124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131</v>
      </c>
      <c r="BM131" s="225" t="s">
        <v>279</v>
      </c>
    </row>
    <row r="132" s="2" customFormat="1">
      <c r="A132" s="39"/>
      <c r="B132" s="40"/>
      <c r="C132" s="41"/>
      <c r="D132" s="227" t="s">
        <v>133</v>
      </c>
      <c r="E132" s="41"/>
      <c r="F132" s="228" t="s">
        <v>280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82</v>
      </c>
    </row>
    <row r="133" s="15" customFormat="1">
      <c r="A133" s="15"/>
      <c r="B133" s="270"/>
      <c r="C133" s="271"/>
      <c r="D133" s="234" t="s">
        <v>135</v>
      </c>
      <c r="E133" s="272" t="s">
        <v>19</v>
      </c>
      <c r="F133" s="273" t="s">
        <v>281</v>
      </c>
      <c r="G133" s="271"/>
      <c r="H133" s="272" t="s">
        <v>19</v>
      </c>
      <c r="I133" s="274"/>
      <c r="J133" s="271"/>
      <c r="K133" s="271"/>
      <c r="L133" s="275"/>
      <c r="M133" s="276"/>
      <c r="N133" s="277"/>
      <c r="O133" s="277"/>
      <c r="P133" s="277"/>
      <c r="Q133" s="277"/>
      <c r="R133" s="277"/>
      <c r="S133" s="277"/>
      <c r="T133" s="27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135</v>
      </c>
      <c r="AU133" s="279" t="s">
        <v>82</v>
      </c>
      <c r="AV133" s="15" t="s">
        <v>80</v>
      </c>
      <c r="AW133" s="15" t="s">
        <v>33</v>
      </c>
      <c r="AX133" s="15" t="s">
        <v>72</v>
      </c>
      <c r="AY133" s="279" t="s">
        <v>124</v>
      </c>
    </row>
    <row r="134" s="13" customFormat="1">
      <c r="A134" s="13"/>
      <c r="B134" s="232"/>
      <c r="C134" s="233"/>
      <c r="D134" s="234" t="s">
        <v>135</v>
      </c>
      <c r="E134" s="235" t="s">
        <v>19</v>
      </c>
      <c r="F134" s="236" t="s">
        <v>282</v>
      </c>
      <c r="G134" s="233"/>
      <c r="H134" s="237">
        <v>22.800000000000001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82</v>
      </c>
      <c r="AV134" s="13" t="s">
        <v>82</v>
      </c>
      <c r="AW134" s="13" t="s">
        <v>33</v>
      </c>
      <c r="AX134" s="13" t="s">
        <v>72</v>
      </c>
      <c r="AY134" s="243" t="s">
        <v>124</v>
      </c>
    </row>
    <row r="135" s="14" customFormat="1">
      <c r="A135" s="14"/>
      <c r="B135" s="255"/>
      <c r="C135" s="256"/>
      <c r="D135" s="234" t="s">
        <v>135</v>
      </c>
      <c r="E135" s="257" t="s">
        <v>96</v>
      </c>
      <c r="F135" s="258" t="s">
        <v>160</v>
      </c>
      <c r="G135" s="256"/>
      <c r="H135" s="259">
        <v>22.800000000000001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135</v>
      </c>
      <c r="AU135" s="265" t="s">
        <v>82</v>
      </c>
      <c r="AV135" s="14" t="s">
        <v>131</v>
      </c>
      <c r="AW135" s="14" t="s">
        <v>33</v>
      </c>
      <c r="AX135" s="14" t="s">
        <v>80</v>
      </c>
      <c r="AY135" s="265" t="s">
        <v>124</v>
      </c>
    </row>
    <row r="136" s="2" customFormat="1" ht="16.5" customHeight="1">
      <c r="A136" s="39"/>
      <c r="B136" s="40"/>
      <c r="C136" s="214" t="s">
        <v>8</v>
      </c>
      <c r="D136" s="214" t="s">
        <v>126</v>
      </c>
      <c r="E136" s="215" t="s">
        <v>214</v>
      </c>
      <c r="F136" s="216" t="s">
        <v>215</v>
      </c>
      <c r="G136" s="217" t="s">
        <v>97</v>
      </c>
      <c r="H136" s="218">
        <v>22.800000000000001</v>
      </c>
      <c r="I136" s="219"/>
      <c r="J136" s="220">
        <f>ROUND(I136*H136,2)</f>
        <v>0</v>
      </c>
      <c r="K136" s="216" t="s">
        <v>130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131</v>
      </c>
      <c r="AT136" s="225" t="s">
        <v>126</v>
      </c>
      <c r="AU136" s="225" t="s">
        <v>82</v>
      </c>
      <c r="AY136" s="18" t="s">
        <v>124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131</v>
      </c>
      <c r="BM136" s="225" t="s">
        <v>283</v>
      </c>
    </row>
    <row r="137" s="2" customFormat="1">
      <c r="A137" s="39"/>
      <c r="B137" s="40"/>
      <c r="C137" s="41"/>
      <c r="D137" s="227" t="s">
        <v>133</v>
      </c>
      <c r="E137" s="41"/>
      <c r="F137" s="228" t="s">
        <v>217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82</v>
      </c>
    </row>
    <row r="138" s="13" customFormat="1">
      <c r="A138" s="13"/>
      <c r="B138" s="232"/>
      <c r="C138" s="233"/>
      <c r="D138" s="234" t="s">
        <v>135</v>
      </c>
      <c r="E138" s="235" t="s">
        <v>19</v>
      </c>
      <c r="F138" s="236" t="s">
        <v>284</v>
      </c>
      <c r="G138" s="233"/>
      <c r="H138" s="237">
        <v>22.800000000000001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135</v>
      </c>
      <c r="AU138" s="243" t="s">
        <v>82</v>
      </c>
      <c r="AV138" s="13" t="s">
        <v>82</v>
      </c>
      <c r="AW138" s="13" t="s">
        <v>33</v>
      </c>
      <c r="AX138" s="13" t="s">
        <v>80</v>
      </c>
      <c r="AY138" s="243" t="s">
        <v>124</v>
      </c>
    </row>
    <row r="139" s="2" customFormat="1" ht="16.5" customHeight="1">
      <c r="A139" s="39"/>
      <c r="B139" s="40"/>
      <c r="C139" s="214" t="s">
        <v>223</v>
      </c>
      <c r="D139" s="214" t="s">
        <v>126</v>
      </c>
      <c r="E139" s="215" t="s">
        <v>219</v>
      </c>
      <c r="F139" s="216" t="s">
        <v>220</v>
      </c>
      <c r="G139" s="217" t="s">
        <v>97</v>
      </c>
      <c r="H139" s="218">
        <v>22.800000000000001</v>
      </c>
      <c r="I139" s="219"/>
      <c r="J139" s="220">
        <f>ROUND(I139*H139,2)</f>
        <v>0</v>
      </c>
      <c r="K139" s="216" t="s">
        <v>130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131</v>
      </c>
      <c r="AT139" s="225" t="s">
        <v>126</v>
      </c>
      <c r="AU139" s="225" t="s">
        <v>82</v>
      </c>
      <c r="AY139" s="18" t="s">
        <v>124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131</v>
      </c>
      <c r="BM139" s="225" t="s">
        <v>285</v>
      </c>
    </row>
    <row r="140" s="2" customFormat="1">
      <c r="A140" s="39"/>
      <c r="B140" s="40"/>
      <c r="C140" s="41"/>
      <c r="D140" s="227" t="s">
        <v>133</v>
      </c>
      <c r="E140" s="41"/>
      <c r="F140" s="228" t="s">
        <v>222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82</v>
      </c>
    </row>
    <row r="141" s="13" customFormat="1">
      <c r="A141" s="13"/>
      <c r="B141" s="232"/>
      <c r="C141" s="233"/>
      <c r="D141" s="234" t="s">
        <v>135</v>
      </c>
      <c r="E141" s="235" t="s">
        <v>19</v>
      </c>
      <c r="F141" s="236" t="s">
        <v>96</v>
      </c>
      <c r="G141" s="233"/>
      <c r="H141" s="237">
        <v>22.800000000000001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82</v>
      </c>
      <c r="AV141" s="13" t="s">
        <v>82</v>
      </c>
      <c r="AW141" s="13" t="s">
        <v>33</v>
      </c>
      <c r="AX141" s="13" t="s">
        <v>80</v>
      </c>
      <c r="AY141" s="243" t="s">
        <v>124</v>
      </c>
    </row>
    <row r="142" s="2" customFormat="1" ht="16.5" customHeight="1">
      <c r="A142" s="39"/>
      <c r="B142" s="40"/>
      <c r="C142" s="214" t="s">
        <v>228</v>
      </c>
      <c r="D142" s="214" t="s">
        <v>126</v>
      </c>
      <c r="E142" s="215" t="s">
        <v>286</v>
      </c>
      <c r="F142" s="216" t="s">
        <v>287</v>
      </c>
      <c r="G142" s="217" t="s">
        <v>129</v>
      </c>
      <c r="H142" s="218">
        <v>6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131</v>
      </c>
      <c r="AT142" s="225" t="s">
        <v>126</v>
      </c>
      <c r="AU142" s="225" t="s">
        <v>82</v>
      </c>
      <c r="AY142" s="18" t="s">
        <v>124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131</v>
      </c>
      <c r="BM142" s="225" t="s">
        <v>288</v>
      </c>
    </row>
    <row r="143" s="13" customFormat="1">
      <c r="A143" s="13"/>
      <c r="B143" s="232"/>
      <c r="C143" s="233"/>
      <c r="D143" s="234" t="s">
        <v>135</v>
      </c>
      <c r="E143" s="235" t="s">
        <v>19</v>
      </c>
      <c r="F143" s="236" t="s">
        <v>289</v>
      </c>
      <c r="G143" s="233"/>
      <c r="H143" s="237">
        <v>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135</v>
      </c>
      <c r="AU143" s="243" t="s">
        <v>82</v>
      </c>
      <c r="AV143" s="13" t="s">
        <v>82</v>
      </c>
      <c r="AW143" s="13" t="s">
        <v>33</v>
      </c>
      <c r="AX143" s="13" t="s">
        <v>72</v>
      </c>
      <c r="AY143" s="243" t="s">
        <v>124</v>
      </c>
    </row>
    <row r="144" s="14" customFormat="1">
      <c r="A144" s="14"/>
      <c r="B144" s="255"/>
      <c r="C144" s="256"/>
      <c r="D144" s="234" t="s">
        <v>135</v>
      </c>
      <c r="E144" s="257" t="s">
        <v>19</v>
      </c>
      <c r="F144" s="258" t="s">
        <v>160</v>
      </c>
      <c r="G144" s="256"/>
      <c r="H144" s="259">
        <v>6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135</v>
      </c>
      <c r="AU144" s="265" t="s">
        <v>82</v>
      </c>
      <c r="AV144" s="14" t="s">
        <v>131</v>
      </c>
      <c r="AW144" s="14" t="s">
        <v>33</v>
      </c>
      <c r="AX144" s="14" t="s">
        <v>80</v>
      </c>
      <c r="AY144" s="265" t="s">
        <v>124</v>
      </c>
    </row>
    <row r="145" s="12" customFormat="1" ht="22.8" customHeight="1">
      <c r="A145" s="12"/>
      <c r="B145" s="198"/>
      <c r="C145" s="199"/>
      <c r="D145" s="200" t="s">
        <v>71</v>
      </c>
      <c r="E145" s="212" t="s">
        <v>142</v>
      </c>
      <c r="F145" s="212" t="s">
        <v>290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P146</f>
        <v>0</v>
      </c>
      <c r="Q145" s="206"/>
      <c r="R145" s="207">
        <f>R146</f>
        <v>0.00123</v>
      </c>
      <c r="S145" s="206"/>
      <c r="T145" s="208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80</v>
      </c>
      <c r="AT145" s="210" t="s">
        <v>71</v>
      </c>
      <c r="AU145" s="210" t="s">
        <v>80</v>
      </c>
      <c r="AY145" s="209" t="s">
        <v>124</v>
      </c>
      <c r="BK145" s="211">
        <f>BK146</f>
        <v>0</v>
      </c>
    </row>
    <row r="146" s="2" customFormat="1" ht="16.5" customHeight="1">
      <c r="A146" s="39"/>
      <c r="B146" s="40"/>
      <c r="C146" s="214" t="s">
        <v>237</v>
      </c>
      <c r="D146" s="214" t="s">
        <v>126</v>
      </c>
      <c r="E146" s="215" t="s">
        <v>151</v>
      </c>
      <c r="F146" s="216" t="s">
        <v>291</v>
      </c>
      <c r="G146" s="217" t="s">
        <v>292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0.00123</v>
      </c>
      <c r="R146" s="223">
        <f>Q146*H146</f>
        <v>0.00123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131</v>
      </c>
      <c r="AT146" s="225" t="s">
        <v>126</v>
      </c>
      <c r="AU146" s="225" t="s">
        <v>82</v>
      </c>
      <c r="AY146" s="18" t="s">
        <v>124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131</v>
      </c>
      <c r="BM146" s="225" t="s">
        <v>293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235</v>
      </c>
      <c r="F147" s="212" t="s">
        <v>236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SUM(P148:P149)</f>
        <v>0</v>
      </c>
      <c r="Q147" s="206"/>
      <c r="R147" s="207">
        <f>SUM(R148:R149)</f>
        <v>0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80</v>
      </c>
      <c r="AT147" s="210" t="s">
        <v>71</v>
      </c>
      <c r="AU147" s="210" t="s">
        <v>80</v>
      </c>
      <c r="AY147" s="209" t="s">
        <v>124</v>
      </c>
      <c r="BK147" s="211">
        <f>SUM(BK148:BK149)</f>
        <v>0</v>
      </c>
    </row>
    <row r="148" s="2" customFormat="1" ht="16.5" customHeight="1">
      <c r="A148" s="39"/>
      <c r="B148" s="40"/>
      <c r="C148" s="214" t="s">
        <v>294</v>
      </c>
      <c r="D148" s="214" t="s">
        <v>126</v>
      </c>
      <c r="E148" s="215" t="s">
        <v>238</v>
      </c>
      <c r="F148" s="216" t="s">
        <v>239</v>
      </c>
      <c r="G148" s="217" t="s">
        <v>240</v>
      </c>
      <c r="H148" s="218">
        <v>0.56399999999999995</v>
      </c>
      <c r="I148" s="219"/>
      <c r="J148" s="220">
        <f>ROUND(I148*H148,2)</f>
        <v>0</v>
      </c>
      <c r="K148" s="216" t="s">
        <v>130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131</v>
      </c>
      <c r="AT148" s="225" t="s">
        <v>126</v>
      </c>
      <c r="AU148" s="225" t="s">
        <v>82</v>
      </c>
      <c r="AY148" s="18" t="s">
        <v>124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131</v>
      </c>
      <c r="BM148" s="225" t="s">
        <v>295</v>
      </c>
    </row>
    <row r="149" s="2" customFormat="1">
      <c r="A149" s="39"/>
      <c r="B149" s="40"/>
      <c r="C149" s="41"/>
      <c r="D149" s="227" t="s">
        <v>133</v>
      </c>
      <c r="E149" s="41"/>
      <c r="F149" s="228" t="s">
        <v>242</v>
      </c>
      <c r="G149" s="41"/>
      <c r="H149" s="41"/>
      <c r="I149" s="229"/>
      <c r="J149" s="41"/>
      <c r="K149" s="41"/>
      <c r="L149" s="45"/>
      <c r="M149" s="266"/>
      <c r="N149" s="267"/>
      <c r="O149" s="268"/>
      <c r="P149" s="268"/>
      <c r="Q149" s="268"/>
      <c r="R149" s="268"/>
      <c r="S149" s="268"/>
      <c r="T149" s="26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82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QeJY97e4dEY67ZUjSUMqwVIzHG103iopvqN+Mmz+ktHjteRvHMsL2jfZYtFIcnaIVqHX8C6APp+T2k8VA1h8Qw==" hashValue="pSmN0+iJ3C1kCXazL/oGrMMYqK2MDqVoGNvmAkDCDja9mnQ8ORwd1azkBr3xGPkTTZ3pnNwrC+zAGATPof7OZQ==" algorithmName="SHA-512" password="8C22"/>
  <autoFilter ref="C88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111151233"/>
    <hyperlink ref="F96" r:id="rId2" display="https://podminky.urs.cz/item/CS_URS_2022_01/183101115"/>
    <hyperlink ref="F99" r:id="rId3" display="https://podminky.urs.cz/item/CS_URS_2022_01/184201112"/>
    <hyperlink ref="F107" r:id="rId4" display="https://podminky.urs.cz/item/CS_URS_2022_01/184215132"/>
    <hyperlink ref="F117" r:id="rId5" display="https://podminky.urs.cz/item/CS_URS_2022_01/184215412"/>
    <hyperlink ref="F120" r:id="rId6" display="https://podminky.urs.cz/item/CS_URS_2022_01/184501131"/>
    <hyperlink ref="F123" r:id="rId7" display="https://podminky.urs.cz/item/CS_URS_2022_01/184813121"/>
    <hyperlink ref="F127" r:id="rId8" display="https://podminky.urs.cz/item/CS_URS_2022_01/184911421"/>
    <hyperlink ref="F132" r:id="rId9" display="https://podminky.urs.cz/item/CS_URS_2022_01/185804311"/>
    <hyperlink ref="F137" r:id="rId10" display="https://podminky.urs.cz/item/CS_URS_2022_01/185851121"/>
    <hyperlink ref="F140" r:id="rId11" display="https://podminky.urs.cz/item/CS_URS_2022_01/185851129"/>
    <hyperlink ref="F149" r:id="rId12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139" t="s">
        <v>96</v>
      </c>
      <c r="BA2" s="139" t="s">
        <v>19</v>
      </c>
      <c r="BB2" s="139" t="s">
        <v>97</v>
      </c>
      <c r="BC2" s="139" t="s">
        <v>296</v>
      </c>
      <c r="BD2" s="13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99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Polní cesta HC3a-R v k.ú. Roveň u Sobotky - doprovodná alej</v>
      </c>
      <c r="F7" s="144"/>
      <c r="G7" s="144"/>
      <c r="H7" s="144"/>
      <c r="L7" s="21"/>
    </row>
    <row r="8" s="1" customFormat="1" ht="12" customHeight="1">
      <c r="B8" s="21"/>
      <c r="D8" s="144" t="s">
        <v>100</v>
      </c>
      <c r="L8" s="21"/>
    </row>
    <row r="9" s="2" customFormat="1" ht="16.5" customHeight="1">
      <c r="A9" s="39"/>
      <c r="B9" s="45"/>
      <c r="C9" s="39"/>
      <c r="D9" s="39"/>
      <c r="E9" s="145" t="s">
        <v>244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245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297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29. 3. 2022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ROUND((SUM(BE89:BE149)),  2)</f>
        <v>0</v>
      </c>
      <c r="G35" s="39"/>
      <c r="H35" s="39"/>
      <c r="I35" s="159">
        <v>0.20999999999999999</v>
      </c>
      <c r="J35" s="158">
        <f>ROUND(((SUM(BE89:BE149))*I35),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ROUND((SUM(BF89:BF149)),  2)</f>
        <v>0</v>
      </c>
      <c r="G36" s="39"/>
      <c r="H36" s="39"/>
      <c r="I36" s="159">
        <v>0.14999999999999999</v>
      </c>
      <c r="J36" s="158">
        <f>ROUND(((SUM(BF89:BF149))*I36),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ROUND((SUM(BG89:BG149)),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ROUND((SUM(BH89:BH149)),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ROUND((SUM(BI89:BI149)),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Polní cesta HC3a-R v k.ú. Roveň u Sobotky - doprovodná alej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244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245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210087-06-02-02 - Následná péče - 2. rok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Roveň u Sobotky</v>
      </c>
      <c r="G56" s="41"/>
      <c r="H56" s="41"/>
      <c r="I56" s="33" t="s">
        <v>23</v>
      </c>
      <c r="J56" s="73" t="str">
        <f>IF(J14="","",J14)</f>
        <v>29. 3. 2022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KPÚ, Pobočka Jičín</v>
      </c>
      <c r="G58" s="41"/>
      <c r="H58" s="41"/>
      <c r="I58" s="33" t="s">
        <v>31</v>
      </c>
      <c r="J58" s="37" t="str">
        <f>E23</f>
        <v>Geocart CZ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107</v>
      </c>
      <c r="E65" s="184"/>
      <c r="F65" s="184"/>
      <c r="G65" s="184"/>
      <c r="H65" s="184"/>
      <c r="I65" s="184"/>
      <c r="J65" s="185">
        <f>J91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247</v>
      </c>
      <c r="E66" s="184"/>
      <c r="F66" s="184"/>
      <c r="G66" s="184"/>
      <c r="H66" s="184"/>
      <c r="I66" s="184"/>
      <c r="J66" s="185">
        <f>J145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108</v>
      </c>
      <c r="E67" s="184"/>
      <c r="F67" s="184"/>
      <c r="G67" s="184"/>
      <c r="H67" s="184"/>
      <c r="I67" s="184"/>
      <c r="J67" s="185">
        <f>J147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Polní cesta HC3a-R v k.ú. Roveň u Sobotky - doprovodná alej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1" t="s">
        <v>244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245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210087-06-02-02 - Následná péče - 2. rok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Roveň u Sobotky</v>
      </c>
      <c r="G83" s="41"/>
      <c r="H83" s="41"/>
      <c r="I83" s="33" t="s">
        <v>23</v>
      </c>
      <c r="J83" s="73" t="str">
        <f>IF(J14="","",J14)</f>
        <v>29. 3. 2022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KPÚ, Pobočka Jičín</v>
      </c>
      <c r="G85" s="41"/>
      <c r="H85" s="41"/>
      <c r="I85" s="33" t="s">
        <v>31</v>
      </c>
      <c r="J85" s="37" t="str">
        <f>E23</f>
        <v>Geocart CZ a.s.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7"/>
      <c r="B88" s="188"/>
      <c r="C88" s="189" t="s">
        <v>110</v>
      </c>
      <c r="D88" s="190" t="s">
        <v>57</v>
      </c>
      <c r="E88" s="190" t="s">
        <v>53</v>
      </c>
      <c r="F88" s="190" t="s">
        <v>54</v>
      </c>
      <c r="G88" s="190" t="s">
        <v>111</v>
      </c>
      <c r="H88" s="190" t="s">
        <v>112</v>
      </c>
      <c r="I88" s="190" t="s">
        <v>113</v>
      </c>
      <c r="J88" s="190" t="s">
        <v>104</v>
      </c>
      <c r="K88" s="191" t="s">
        <v>114</v>
      </c>
      <c r="L88" s="192"/>
      <c r="M88" s="93" t="s">
        <v>19</v>
      </c>
      <c r="N88" s="94" t="s">
        <v>42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93">
        <f>BK89</f>
        <v>0</v>
      </c>
      <c r="K89" s="41"/>
      <c r="L89" s="45"/>
      <c r="M89" s="96"/>
      <c r="N89" s="194"/>
      <c r="O89" s="97"/>
      <c r="P89" s="195">
        <f>P90</f>
        <v>0</v>
      </c>
      <c r="Q89" s="97"/>
      <c r="R89" s="195">
        <f>R90</f>
        <v>0.56369999999999998</v>
      </c>
      <c r="S89" s="97"/>
      <c r="T89" s="196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105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122</v>
      </c>
      <c r="F90" s="201" t="s">
        <v>123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P91+P145+P147</f>
        <v>0</v>
      </c>
      <c r="Q90" s="206"/>
      <c r="R90" s="207">
        <f>R91+R145+R147</f>
        <v>0.56369999999999998</v>
      </c>
      <c r="S90" s="206"/>
      <c r="T90" s="208">
        <f>T91+T145+T147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72</v>
      </c>
      <c r="AY90" s="209" t="s">
        <v>124</v>
      </c>
      <c r="BK90" s="211">
        <f>BK91+BK145+BK147</f>
        <v>0</v>
      </c>
    </row>
    <row r="91" s="12" customFormat="1" ht="22.8" customHeight="1">
      <c r="A91" s="12"/>
      <c r="B91" s="198"/>
      <c r="C91" s="199"/>
      <c r="D91" s="200" t="s">
        <v>71</v>
      </c>
      <c r="E91" s="212" t="s">
        <v>80</v>
      </c>
      <c r="F91" s="212" t="s">
        <v>125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SUM(P92:P144)</f>
        <v>0</v>
      </c>
      <c r="Q91" s="206"/>
      <c r="R91" s="207">
        <f>SUM(R92:R144)</f>
        <v>0.56247000000000003</v>
      </c>
      <c r="S91" s="206"/>
      <c r="T91" s="208">
        <f>SUM(T92:T144)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80</v>
      </c>
      <c r="AY91" s="209" t="s">
        <v>124</v>
      </c>
      <c r="BK91" s="211">
        <f>SUM(BK92:BK144)</f>
        <v>0</v>
      </c>
    </row>
    <row r="92" s="2" customFormat="1" ht="21.75" customHeight="1">
      <c r="A92" s="39"/>
      <c r="B92" s="40"/>
      <c r="C92" s="214" t="s">
        <v>80</v>
      </c>
      <c r="D92" s="214" t="s">
        <v>126</v>
      </c>
      <c r="E92" s="215" t="s">
        <v>248</v>
      </c>
      <c r="F92" s="216" t="s">
        <v>249</v>
      </c>
      <c r="G92" s="217" t="s">
        <v>192</v>
      </c>
      <c r="H92" s="218">
        <v>5982</v>
      </c>
      <c r="I92" s="219"/>
      <c r="J92" s="220">
        <f>ROUND(I92*H92,2)</f>
        <v>0</v>
      </c>
      <c r="K92" s="216" t="s">
        <v>130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131</v>
      </c>
      <c r="AT92" s="225" t="s">
        <v>126</v>
      </c>
      <c r="AU92" s="225" t="s">
        <v>82</v>
      </c>
      <c r="AY92" s="18" t="s">
        <v>124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131</v>
      </c>
      <c r="BM92" s="225" t="s">
        <v>298</v>
      </c>
    </row>
    <row r="93" s="2" customFormat="1">
      <c r="A93" s="39"/>
      <c r="B93" s="40"/>
      <c r="C93" s="41"/>
      <c r="D93" s="227" t="s">
        <v>133</v>
      </c>
      <c r="E93" s="41"/>
      <c r="F93" s="228" t="s">
        <v>251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82</v>
      </c>
    </row>
    <row r="94" s="13" customFormat="1">
      <c r="A94" s="13"/>
      <c r="B94" s="232"/>
      <c r="C94" s="233"/>
      <c r="D94" s="234" t="s">
        <v>135</v>
      </c>
      <c r="E94" s="235" t="s">
        <v>19</v>
      </c>
      <c r="F94" s="236" t="s">
        <v>252</v>
      </c>
      <c r="G94" s="233"/>
      <c r="H94" s="237">
        <v>5982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135</v>
      </c>
      <c r="AU94" s="243" t="s">
        <v>82</v>
      </c>
      <c r="AV94" s="13" t="s">
        <v>82</v>
      </c>
      <c r="AW94" s="13" t="s">
        <v>33</v>
      </c>
      <c r="AX94" s="13" t="s">
        <v>80</v>
      </c>
      <c r="AY94" s="243" t="s">
        <v>124</v>
      </c>
    </row>
    <row r="95" s="2" customFormat="1" ht="24.15" customHeight="1">
      <c r="A95" s="39"/>
      <c r="B95" s="40"/>
      <c r="C95" s="214" t="s">
        <v>82</v>
      </c>
      <c r="D95" s="214" t="s">
        <v>126</v>
      </c>
      <c r="E95" s="215" t="s">
        <v>137</v>
      </c>
      <c r="F95" s="216" t="s">
        <v>138</v>
      </c>
      <c r="G95" s="217" t="s">
        <v>129</v>
      </c>
      <c r="H95" s="218">
        <v>6</v>
      </c>
      <c r="I95" s="219"/>
      <c r="J95" s="220">
        <f>ROUND(I95*H95,2)</f>
        <v>0</v>
      </c>
      <c r="K95" s="216" t="s">
        <v>130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131</v>
      </c>
      <c r="AT95" s="225" t="s">
        <v>126</v>
      </c>
      <c r="AU95" s="225" t="s">
        <v>82</v>
      </c>
      <c r="AY95" s="18" t="s">
        <v>124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131</v>
      </c>
      <c r="BM95" s="225" t="s">
        <v>299</v>
      </c>
    </row>
    <row r="96" s="2" customFormat="1">
      <c r="A96" s="39"/>
      <c r="B96" s="40"/>
      <c r="C96" s="41"/>
      <c r="D96" s="227" t="s">
        <v>133</v>
      </c>
      <c r="E96" s="41"/>
      <c r="F96" s="228" t="s">
        <v>140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82</v>
      </c>
    </row>
    <row r="97" s="13" customFormat="1">
      <c r="A97" s="13"/>
      <c r="B97" s="232"/>
      <c r="C97" s="233"/>
      <c r="D97" s="234" t="s">
        <v>135</v>
      </c>
      <c r="E97" s="235" t="s">
        <v>19</v>
      </c>
      <c r="F97" s="236" t="s">
        <v>254</v>
      </c>
      <c r="G97" s="233"/>
      <c r="H97" s="237">
        <v>6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135</v>
      </c>
      <c r="AU97" s="243" t="s">
        <v>82</v>
      </c>
      <c r="AV97" s="13" t="s">
        <v>82</v>
      </c>
      <c r="AW97" s="13" t="s">
        <v>33</v>
      </c>
      <c r="AX97" s="13" t="s">
        <v>80</v>
      </c>
      <c r="AY97" s="243" t="s">
        <v>124</v>
      </c>
    </row>
    <row r="98" s="2" customFormat="1" ht="24.15" customHeight="1">
      <c r="A98" s="39"/>
      <c r="B98" s="40"/>
      <c r="C98" s="214" t="s">
        <v>142</v>
      </c>
      <c r="D98" s="214" t="s">
        <v>126</v>
      </c>
      <c r="E98" s="215" t="s">
        <v>143</v>
      </c>
      <c r="F98" s="216" t="s">
        <v>144</v>
      </c>
      <c r="G98" s="217" t="s">
        <v>129</v>
      </c>
      <c r="H98" s="218">
        <v>6</v>
      </c>
      <c r="I98" s="219"/>
      <c r="J98" s="220">
        <f>ROUND(I98*H98,2)</f>
        <v>0</v>
      </c>
      <c r="K98" s="216" t="s">
        <v>130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131</v>
      </c>
      <c r="AT98" s="225" t="s">
        <v>126</v>
      </c>
      <c r="AU98" s="225" t="s">
        <v>82</v>
      </c>
      <c r="AY98" s="18" t="s">
        <v>124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131</v>
      </c>
      <c r="BM98" s="225" t="s">
        <v>300</v>
      </c>
    </row>
    <row r="99" s="2" customFormat="1">
      <c r="A99" s="39"/>
      <c r="B99" s="40"/>
      <c r="C99" s="41"/>
      <c r="D99" s="227" t="s">
        <v>133</v>
      </c>
      <c r="E99" s="41"/>
      <c r="F99" s="228" t="s">
        <v>146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82</v>
      </c>
    </row>
    <row r="100" s="2" customFormat="1">
      <c r="A100" s="39"/>
      <c r="B100" s="40"/>
      <c r="C100" s="41"/>
      <c r="D100" s="234" t="s">
        <v>147</v>
      </c>
      <c r="E100" s="41"/>
      <c r="F100" s="244" t="s">
        <v>148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82</v>
      </c>
    </row>
    <row r="101" s="13" customFormat="1">
      <c r="A101" s="13"/>
      <c r="B101" s="232"/>
      <c r="C101" s="233"/>
      <c r="D101" s="234" t="s">
        <v>135</v>
      </c>
      <c r="E101" s="235" t="s">
        <v>19</v>
      </c>
      <c r="F101" s="236" t="s">
        <v>168</v>
      </c>
      <c r="G101" s="233"/>
      <c r="H101" s="237">
        <v>6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135</v>
      </c>
      <c r="AU101" s="243" t="s">
        <v>82</v>
      </c>
      <c r="AV101" s="13" t="s">
        <v>82</v>
      </c>
      <c r="AW101" s="13" t="s">
        <v>33</v>
      </c>
      <c r="AX101" s="13" t="s">
        <v>80</v>
      </c>
      <c r="AY101" s="243" t="s">
        <v>124</v>
      </c>
    </row>
    <row r="102" s="2" customFormat="1" ht="16.5" customHeight="1">
      <c r="A102" s="39"/>
      <c r="B102" s="40"/>
      <c r="C102" s="245" t="s">
        <v>131</v>
      </c>
      <c r="D102" s="245" t="s">
        <v>150</v>
      </c>
      <c r="E102" s="246" t="s">
        <v>151</v>
      </c>
      <c r="F102" s="247" t="s">
        <v>152</v>
      </c>
      <c r="G102" s="248" t="s">
        <v>129</v>
      </c>
      <c r="H102" s="249">
        <v>6</v>
      </c>
      <c r="I102" s="250"/>
      <c r="J102" s="251">
        <f>ROUND(I102*H102,2)</f>
        <v>0</v>
      </c>
      <c r="K102" s="247" t="s">
        <v>19</v>
      </c>
      <c r="L102" s="252"/>
      <c r="M102" s="253" t="s">
        <v>19</v>
      </c>
      <c r="N102" s="254" t="s">
        <v>43</v>
      </c>
      <c r="O102" s="85"/>
      <c r="P102" s="223">
        <f>O102*H102</f>
        <v>0</v>
      </c>
      <c r="Q102" s="223">
        <v>0.0050000000000000001</v>
      </c>
      <c r="R102" s="223">
        <f>Q102*H102</f>
        <v>0.029999999999999999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153</v>
      </c>
      <c r="AT102" s="225" t="s">
        <v>150</v>
      </c>
      <c r="AU102" s="225" t="s">
        <v>82</v>
      </c>
      <c r="AY102" s="18" t="s">
        <v>124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131</v>
      </c>
      <c r="BM102" s="225" t="s">
        <v>301</v>
      </c>
    </row>
    <row r="103" s="2" customFormat="1">
      <c r="A103" s="39"/>
      <c r="B103" s="40"/>
      <c r="C103" s="41"/>
      <c r="D103" s="234" t="s">
        <v>147</v>
      </c>
      <c r="E103" s="41"/>
      <c r="F103" s="244" t="s">
        <v>155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82</v>
      </c>
    </row>
    <row r="104" s="13" customFormat="1">
      <c r="A104" s="13"/>
      <c r="B104" s="232"/>
      <c r="C104" s="233"/>
      <c r="D104" s="234" t="s">
        <v>135</v>
      </c>
      <c r="E104" s="235" t="s">
        <v>19</v>
      </c>
      <c r="F104" s="236" t="s">
        <v>257</v>
      </c>
      <c r="G104" s="233"/>
      <c r="H104" s="237">
        <v>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135</v>
      </c>
      <c r="AU104" s="243" t="s">
        <v>82</v>
      </c>
      <c r="AV104" s="13" t="s">
        <v>82</v>
      </c>
      <c r="AW104" s="13" t="s">
        <v>33</v>
      </c>
      <c r="AX104" s="13" t="s">
        <v>72</v>
      </c>
      <c r="AY104" s="243" t="s">
        <v>124</v>
      </c>
    </row>
    <row r="105" s="14" customFormat="1">
      <c r="A105" s="14"/>
      <c r="B105" s="255"/>
      <c r="C105" s="256"/>
      <c r="D105" s="234" t="s">
        <v>135</v>
      </c>
      <c r="E105" s="257" t="s">
        <v>19</v>
      </c>
      <c r="F105" s="258" t="s">
        <v>160</v>
      </c>
      <c r="G105" s="256"/>
      <c r="H105" s="259">
        <v>6</v>
      </c>
      <c r="I105" s="260"/>
      <c r="J105" s="256"/>
      <c r="K105" s="256"/>
      <c r="L105" s="261"/>
      <c r="M105" s="262"/>
      <c r="N105" s="263"/>
      <c r="O105" s="263"/>
      <c r="P105" s="263"/>
      <c r="Q105" s="263"/>
      <c r="R105" s="263"/>
      <c r="S105" s="263"/>
      <c r="T105" s="26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5" t="s">
        <v>135</v>
      </c>
      <c r="AU105" s="265" t="s">
        <v>82</v>
      </c>
      <c r="AV105" s="14" t="s">
        <v>131</v>
      </c>
      <c r="AW105" s="14" t="s">
        <v>33</v>
      </c>
      <c r="AX105" s="14" t="s">
        <v>80</v>
      </c>
      <c r="AY105" s="265" t="s">
        <v>124</v>
      </c>
    </row>
    <row r="106" s="2" customFormat="1" ht="16.5" customHeight="1">
      <c r="A106" s="39"/>
      <c r="B106" s="40"/>
      <c r="C106" s="214" t="s">
        <v>161</v>
      </c>
      <c r="D106" s="214" t="s">
        <v>126</v>
      </c>
      <c r="E106" s="215" t="s">
        <v>162</v>
      </c>
      <c r="F106" s="216" t="s">
        <v>163</v>
      </c>
      <c r="G106" s="217" t="s">
        <v>129</v>
      </c>
      <c r="H106" s="218">
        <v>6</v>
      </c>
      <c r="I106" s="219"/>
      <c r="J106" s="220">
        <f>ROUND(I106*H106,2)</f>
        <v>0</v>
      </c>
      <c r="K106" s="216" t="s">
        <v>130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5.0000000000000002E-05</v>
      </c>
      <c r="R106" s="223">
        <f>Q106*H106</f>
        <v>0.00030000000000000003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131</v>
      </c>
      <c r="AT106" s="225" t="s">
        <v>126</v>
      </c>
      <c r="AU106" s="225" t="s">
        <v>82</v>
      </c>
      <c r="AY106" s="18" t="s">
        <v>124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131</v>
      </c>
      <c r="BM106" s="225" t="s">
        <v>302</v>
      </c>
    </row>
    <row r="107" s="2" customFormat="1">
      <c r="A107" s="39"/>
      <c r="B107" s="40"/>
      <c r="C107" s="41"/>
      <c r="D107" s="227" t="s">
        <v>133</v>
      </c>
      <c r="E107" s="41"/>
      <c r="F107" s="228" t="s">
        <v>165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82</v>
      </c>
    </row>
    <row r="108" s="2" customFormat="1">
      <c r="A108" s="39"/>
      <c r="B108" s="40"/>
      <c r="C108" s="41"/>
      <c r="D108" s="234" t="s">
        <v>147</v>
      </c>
      <c r="E108" s="41"/>
      <c r="F108" s="244" t="s">
        <v>259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82</v>
      </c>
    </row>
    <row r="109" s="13" customFormat="1">
      <c r="A109" s="13"/>
      <c r="B109" s="232"/>
      <c r="C109" s="233"/>
      <c r="D109" s="234" t="s">
        <v>135</v>
      </c>
      <c r="E109" s="235" t="s">
        <v>19</v>
      </c>
      <c r="F109" s="236" t="s">
        <v>260</v>
      </c>
      <c r="G109" s="233"/>
      <c r="H109" s="237">
        <v>6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135</v>
      </c>
      <c r="AU109" s="243" t="s">
        <v>82</v>
      </c>
      <c r="AV109" s="13" t="s">
        <v>82</v>
      </c>
      <c r="AW109" s="13" t="s">
        <v>33</v>
      </c>
      <c r="AX109" s="13" t="s">
        <v>80</v>
      </c>
      <c r="AY109" s="243" t="s">
        <v>124</v>
      </c>
    </row>
    <row r="110" s="2" customFormat="1" ht="16.5" customHeight="1">
      <c r="A110" s="39"/>
      <c r="B110" s="40"/>
      <c r="C110" s="245" t="s">
        <v>168</v>
      </c>
      <c r="D110" s="245" t="s">
        <v>150</v>
      </c>
      <c r="E110" s="246" t="s">
        <v>169</v>
      </c>
      <c r="F110" s="247" t="s">
        <v>170</v>
      </c>
      <c r="G110" s="248" t="s">
        <v>129</v>
      </c>
      <c r="H110" s="249">
        <v>19.199999999999999</v>
      </c>
      <c r="I110" s="250"/>
      <c r="J110" s="251">
        <f>ROUND(I110*H110,2)</f>
        <v>0</v>
      </c>
      <c r="K110" s="247" t="s">
        <v>130</v>
      </c>
      <c r="L110" s="252"/>
      <c r="M110" s="253" t="s">
        <v>19</v>
      </c>
      <c r="N110" s="254" t="s">
        <v>43</v>
      </c>
      <c r="O110" s="85"/>
      <c r="P110" s="223">
        <f>O110*H110</f>
        <v>0</v>
      </c>
      <c r="Q110" s="223">
        <v>0.0035400000000000002</v>
      </c>
      <c r="R110" s="223">
        <f>Q110*H110</f>
        <v>0.067968000000000001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153</v>
      </c>
      <c r="AT110" s="225" t="s">
        <v>150</v>
      </c>
      <c r="AU110" s="225" t="s">
        <v>82</v>
      </c>
      <c r="AY110" s="18" t="s">
        <v>124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131</v>
      </c>
      <c r="BM110" s="225" t="s">
        <v>303</v>
      </c>
    </row>
    <row r="111" s="13" customFormat="1">
      <c r="A111" s="13"/>
      <c r="B111" s="232"/>
      <c r="C111" s="233"/>
      <c r="D111" s="234" t="s">
        <v>135</v>
      </c>
      <c r="E111" s="235" t="s">
        <v>19</v>
      </c>
      <c r="F111" s="236" t="s">
        <v>262</v>
      </c>
      <c r="G111" s="233"/>
      <c r="H111" s="237">
        <v>19.199999999999999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135</v>
      </c>
      <c r="AU111" s="243" t="s">
        <v>82</v>
      </c>
      <c r="AV111" s="13" t="s">
        <v>82</v>
      </c>
      <c r="AW111" s="13" t="s">
        <v>33</v>
      </c>
      <c r="AX111" s="13" t="s">
        <v>80</v>
      </c>
      <c r="AY111" s="243" t="s">
        <v>124</v>
      </c>
    </row>
    <row r="112" s="2" customFormat="1" ht="16.5" customHeight="1">
      <c r="A112" s="39"/>
      <c r="B112" s="40"/>
      <c r="C112" s="245" t="s">
        <v>173</v>
      </c>
      <c r="D112" s="245" t="s">
        <v>150</v>
      </c>
      <c r="E112" s="246" t="s">
        <v>174</v>
      </c>
      <c r="F112" s="247" t="s">
        <v>175</v>
      </c>
      <c r="G112" s="248" t="s">
        <v>176</v>
      </c>
      <c r="H112" s="249">
        <v>14.4</v>
      </c>
      <c r="I112" s="250"/>
      <c r="J112" s="251">
        <f>ROUND(I112*H112,2)</f>
        <v>0</v>
      </c>
      <c r="K112" s="247" t="s">
        <v>19</v>
      </c>
      <c r="L112" s="252"/>
      <c r="M112" s="253" t="s">
        <v>19</v>
      </c>
      <c r="N112" s="254" t="s">
        <v>43</v>
      </c>
      <c r="O112" s="85"/>
      <c r="P112" s="223">
        <f>O112*H112</f>
        <v>0</v>
      </c>
      <c r="Q112" s="223">
        <v>5.0000000000000002E-05</v>
      </c>
      <c r="R112" s="223">
        <f>Q112*H112</f>
        <v>0.00072000000000000005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153</v>
      </c>
      <c r="AT112" s="225" t="s">
        <v>150</v>
      </c>
      <c r="AU112" s="225" t="s">
        <v>82</v>
      </c>
      <c r="AY112" s="18" t="s">
        <v>124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131</v>
      </c>
      <c r="BM112" s="225" t="s">
        <v>304</v>
      </c>
    </row>
    <row r="113" s="13" customFormat="1">
      <c r="A113" s="13"/>
      <c r="B113" s="232"/>
      <c r="C113" s="233"/>
      <c r="D113" s="234" t="s">
        <v>135</v>
      </c>
      <c r="E113" s="235" t="s">
        <v>19</v>
      </c>
      <c r="F113" s="236" t="s">
        <v>264</v>
      </c>
      <c r="G113" s="233"/>
      <c r="H113" s="237">
        <v>14.4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135</v>
      </c>
      <c r="AU113" s="243" t="s">
        <v>82</v>
      </c>
      <c r="AV113" s="13" t="s">
        <v>82</v>
      </c>
      <c r="AW113" s="13" t="s">
        <v>33</v>
      </c>
      <c r="AX113" s="13" t="s">
        <v>80</v>
      </c>
      <c r="AY113" s="243" t="s">
        <v>124</v>
      </c>
    </row>
    <row r="114" s="2" customFormat="1" ht="16.5" customHeight="1">
      <c r="A114" s="39"/>
      <c r="B114" s="40"/>
      <c r="C114" s="245" t="s">
        <v>153</v>
      </c>
      <c r="D114" s="245" t="s">
        <v>150</v>
      </c>
      <c r="E114" s="246" t="s">
        <v>179</v>
      </c>
      <c r="F114" s="247" t="s">
        <v>180</v>
      </c>
      <c r="G114" s="248" t="s">
        <v>129</v>
      </c>
      <c r="H114" s="249">
        <v>18</v>
      </c>
      <c r="I114" s="250"/>
      <c r="J114" s="251">
        <f>ROUND(I114*H114,2)</f>
        <v>0</v>
      </c>
      <c r="K114" s="247" t="s">
        <v>130</v>
      </c>
      <c r="L114" s="252"/>
      <c r="M114" s="253" t="s">
        <v>19</v>
      </c>
      <c r="N114" s="254" t="s">
        <v>43</v>
      </c>
      <c r="O114" s="85"/>
      <c r="P114" s="223">
        <f>O114*H114</f>
        <v>0</v>
      </c>
      <c r="Q114" s="223">
        <v>0.0047200000000000002</v>
      </c>
      <c r="R114" s="223">
        <f>Q114*H114</f>
        <v>0.084960000000000008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153</v>
      </c>
      <c r="AT114" s="225" t="s">
        <v>150</v>
      </c>
      <c r="AU114" s="225" t="s">
        <v>82</v>
      </c>
      <c r="AY114" s="18" t="s">
        <v>124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131</v>
      </c>
      <c r="BM114" s="225" t="s">
        <v>305</v>
      </c>
    </row>
    <row r="115" s="13" customFormat="1">
      <c r="A115" s="13"/>
      <c r="B115" s="232"/>
      <c r="C115" s="233"/>
      <c r="D115" s="234" t="s">
        <v>135</v>
      </c>
      <c r="E115" s="235" t="s">
        <v>19</v>
      </c>
      <c r="F115" s="236" t="s">
        <v>266</v>
      </c>
      <c r="G115" s="233"/>
      <c r="H115" s="237">
        <v>18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135</v>
      </c>
      <c r="AU115" s="243" t="s">
        <v>82</v>
      </c>
      <c r="AV115" s="13" t="s">
        <v>82</v>
      </c>
      <c r="AW115" s="13" t="s">
        <v>33</v>
      </c>
      <c r="AX115" s="13" t="s">
        <v>80</v>
      </c>
      <c r="AY115" s="243" t="s">
        <v>124</v>
      </c>
    </row>
    <row r="116" s="2" customFormat="1" ht="21.75" customHeight="1">
      <c r="A116" s="39"/>
      <c r="B116" s="40"/>
      <c r="C116" s="214" t="s">
        <v>183</v>
      </c>
      <c r="D116" s="214" t="s">
        <v>126</v>
      </c>
      <c r="E116" s="215" t="s">
        <v>184</v>
      </c>
      <c r="F116" s="216" t="s">
        <v>185</v>
      </c>
      <c r="G116" s="217" t="s">
        <v>129</v>
      </c>
      <c r="H116" s="218">
        <v>6</v>
      </c>
      <c r="I116" s="219"/>
      <c r="J116" s="220">
        <f>ROUND(I116*H116,2)</f>
        <v>0</v>
      </c>
      <c r="K116" s="216" t="s">
        <v>130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131</v>
      </c>
      <c r="AT116" s="225" t="s">
        <v>126</v>
      </c>
      <c r="AU116" s="225" t="s">
        <v>82</v>
      </c>
      <c r="AY116" s="18" t="s">
        <v>124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131</v>
      </c>
      <c r="BM116" s="225" t="s">
        <v>306</v>
      </c>
    </row>
    <row r="117" s="2" customFormat="1">
      <c r="A117" s="39"/>
      <c r="B117" s="40"/>
      <c r="C117" s="41"/>
      <c r="D117" s="227" t="s">
        <v>133</v>
      </c>
      <c r="E117" s="41"/>
      <c r="F117" s="228" t="s">
        <v>187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82</v>
      </c>
    </row>
    <row r="118" s="13" customFormat="1">
      <c r="A118" s="13"/>
      <c r="B118" s="232"/>
      <c r="C118" s="233"/>
      <c r="D118" s="234" t="s">
        <v>135</v>
      </c>
      <c r="E118" s="235" t="s">
        <v>19</v>
      </c>
      <c r="F118" s="236" t="s">
        <v>268</v>
      </c>
      <c r="G118" s="233"/>
      <c r="H118" s="237">
        <v>6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135</v>
      </c>
      <c r="AU118" s="243" t="s">
        <v>82</v>
      </c>
      <c r="AV118" s="13" t="s">
        <v>82</v>
      </c>
      <c r="AW118" s="13" t="s">
        <v>33</v>
      </c>
      <c r="AX118" s="13" t="s">
        <v>80</v>
      </c>
      <c r="AY118" s="243" t="s">
        <v>124</v>
      </c>
    </row>
    <row r="119" s="2" customFormat="1" ht="21.75" customHeight="1">
      <c r="A119" s="39"/>
      <c r="B119" s="40"/>
      <c r="C119" s="214" t="s">
        <v>189</v>
      </c>
      <c r="D119" s="214" t="s">
        <v>126</v>
      </c>
      <c r="E119" s="215" t="s">
        <v>190</v>
      </c>
      <c r="F119" s="216" t="s">
        <v>191</v>
      </c>
      <c r="G119" s="217" t="s">
        <v>192</v>
      </c>
      <c r="H119" s="218">
        <v>1.8</v>
      </c>
      <c r="I119" s="219"/>
      <c r="J119" s="220">
        <f>ROUND(I119*H119,2)</f>
        <v>0</v>
      </c>
      <c r="K119" s="216" t="s">
        <v>130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0.00068999999999999997</v>
      </c>
      <c r="R119" s="223">
        <f>Q119*H119</f>
        <v>0.0012420000000000001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131</v>
      </c>
      <c r="AT119" s="225" t="s">
        <v>126</v>
      </c>
      <c r="AU119" s="225" t="s">
        <v>82</v>
      </c>
      <c r="AY119" s="18" t="s">
        <v>124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131</v>
      </c>
      <c r="BM119" s="225" t="s">
        <v>307</v>
      </c>
    </row>
    <row r="120" s="2" customFormat="1">
      <c r="A120" s="39"/>
      <c r="B120" s="40"/>
      <c r="C120" s="41"/>
      <c r="D120" s="227" t="s">
        <v>133</v>
      </c>
      <c r="E120" s="41"/>
      <c r="F120" s="228" t="s">
        <v>194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82</v>
      </c>
    </row>
    <row r="121" s="13" customFormat="1">
      <c r="A121" s="13"/>
      <c r="B121" s="232"/>
      <c r="C121" s="233"/>
      <c r="D121" s="234" t="s">
        <v>135</v>
      </c>
      <c r="E121" s="235" t="s">
        <v>19</v>
      </c>
      <c r="F121" s="236" t="s">
        <v>270</v>
      </c>
      <c r="G121" s="233"/>
      <c r="H121" s="237">
        <v>1.8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82</v>
      </c>
      <c r="AV121" s="13" t="s">
        <v>82</v>
      </c>
      <c r="AW121" s="13" t="s">
        <v>33</v>
      </c>
      <c r="AX121" s="13" t="s">
        <v>80</v>
      </c>
      <c r="AY121" s="243" t="s">
        <v>124</v>
      </c>
    </row>
    <row r="122" s="2" customFormat="1" ht="21.75" customHeight="1">
      <c r="A122" s="39"/>
      <c r="B122" s="40"/>
      <c r="C122" s="214" t="s">
        <v>196</v>
      </c>
      <c r="D122" s="214" t="s">
        <v>126</v>
      </c>
      <c r="E122" s="215" t="s">
        <v>197</v>
      </c>
      <c r="F122" s="216" t="s">
        <v>198</v>
      </c>
      <c r="G122" s="217" t="s">
        <v>129</v>
      </c>
      <c r="H122" s="218">
        <v>6</v>
      </c>
      <c r="I122" s="219"/>
      <c r="J122" s="220">
        <f>ROUND(I122*H122,2)</f>
        <v>0</v>
      </c>
      <c r="K122" s="216" t="s">
        <v>130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0.0020799999999999998</v>
      </c>
      <c r="R122" s="223">
        <f>Q122*H122</f>
        <v>0.012479999999999998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131</v>
      </c>
      <c r="AT122" s="225" t="s">
        <v>126</v>
      </c>
      <c r="AU122" s="225" t="s">
        <v>82</v>
      </c>
      <c r="AY122" s="18" t="s">
        <v>124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131</v>
      </c>
      <c r="BM122" s="225" t="s">
        <v>308</v>
      </c>
    </row>
    <row r="123" s="2" customFormat="1">
      <c r="A123" s="39"/>
      <c r="B123" s="40"/>
      <c r="C123" s="41"/>
      <c r="D123" s="227" t="s">
        <v>133</v>
      </c>
      <c r="E123" s="41"/>
      <c r="F123" s="228" t="s">
        <v>200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82</v>
      </c>
    </row>
    <row r="124" s="2" customFormat="1">
      <c r="A124" s="39"/>
      <c r="B124" s="40"/>
      <c r="C124" s="41"/>
      <c r="D124" s="234" t="s">
        <v>147</v>
      </c>
      <c r="E124" s="41"/>
      <c r="F124" s="244" t="s">
        <v>201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82</v>
      </c>
    </row>
    <row r="125" s="13" customFormat="1">
      <c r="A125" s="13"/>
      <c r="B125" s="232"/>
      <c r="C125" s="233"/>
      <c r="D125" s="234" t="s">
        <v>135</v>
      </c>
      <c r="E125" s="235" t="s">
        <v>19</v>
      </c>
      <c r="F125" s="236" t="s">
        <v>260</v>
      </c>
      <c r="G125" s="233"/>
      <c r="H125" s="237">
        <v>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135</v>
      </c>
      <c r="AU125" s="243" t="s">
        <v>82</v>
      </c>
      <c r="AV125" s="13" t="s">
        <v>82</v>
      </c>
      <c r="AW125" s="13" t="s">
        <v>33</v>
      </c>
      <c r="AX125" s="13" t="s">
        <v>80</v>
      </c>
      <c r="AY125" s="243" t="s">
        <v>124</v>
      </c>
    </row>
    <row r="126" s="2" customFormat="1" ht="16.5" customHeight="1">
      <c r="A126" s="39"/>
      <c r="B126" s="40"/>
      <c r="C126" s="214" t="s">
        <v>202</v>
      </c>
      <c r="D126" s="214" t="s">
        <v>126</v>
      </c>
      <c r="E126" s="215" t="s">
        <v>272</v>
      </c>
      <c r="F126" s="216" t="s">
        <v>273</v>
      </c>
      <c r="G126" s="217" t="s">
        <v>192</v>
      </c>
      <c r="H126" s="218">
        <v>36.479999999999997</v>
      </c>
      <c r="I126" s="219"/>
      <c r="J126" s="220">
        <f>ROUND(I126*H126,2)</f>
        <v>0</v>
      </c>
      <c r="K126" s="216" t="s">
        <v>130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131</v>
      </c>
      <c r="AT126" s="225" t="s">
        <v>126</v>
      </c>
      <c r="AU126" s="225" t="s">
        <v>82</v>
      </c>
      <c r="AY126" s="18" t="s">
        <v>124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131</v>
      </c>
      <c r="BM126" s="225" t="s">
        <v>309</v>
      </c>
    </row>
    <row r="127" s="2" customFormat="1">
      <c r="A127" s="39"/>
      <c r="B127" s="40"/>
      <c r="C127" s="41"/>
      <c r="D127" s="227" t="s">
        <v>133</v>
      </c>
      <c r="E127" s="41"/>
      <c r="F127" s="228" t="s">
        <v>275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82</v>
      </c>
    </row>
    <row r="128" s="13" customFormat="1">
      <c r="A128" s="13"/>
      <c r="B128" s="232"/>
      <c r="C128" s="233"/>
      <c r="D128" s="234" t="s">
        <v>135</v>
      </c>
      <c r="E128" s="235" t="s">
        <v>19</v>
      </c>
      <c r="F128" s="236" t="s">
        <v>207</v>
      </c>
      <c r="G128" s="233"/>
      <c r="H128" s="237">
        <v>36.479999999999997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135</v>
      </c>
      <c r="AU128" s="243" t="s">
        <v>82</v>
      </c>
      <c r="AV128" s="13" t="s">
        <v>82</v>
      </c>
      <c r="AW128" s="13" t="s">
        <v>33</v>
      </c>
      <c r="AX128" s="13" t="s">
        <v>72</v>
      </c>
      <c r="AY128" s="243" t="s">
        <v>124</v>
      </c>
    </row>
    <row r="129" s="14" customFormat="1">
      <c r="A129" s="14"/>
      <c r="B129" s="255"/>
      <c r="C129" s="256"/>
      <c r="D129" s="234" t="s">
        <v>135</v>
      </c>
      <c r="E129" s="257" t="s">
        <v>19</v>
      </c>
      <c r="F129" s="258" t="s">
        <v>160</v>
      </c>
      <c r="G129" s="256"/>
      <c r="H129" s="259">
        <v>36.479999999999997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135</v>
      </c>
      <c r="AU129" s="265" t="s">
        <v>82</v>
      </c>
      <c r="AV129" s="14" t="s">
        <v>131</v>
      </c>
      <c r="AW129" s="14" t="s">
        <v>33</v>
      </c>
      <c r="AX129" s="14" t="s">
        <v>80</v>
      </c>
      <c r="AY129" s="265" t="s">
        <v>124</v>
      </c>
    </row>
    <row r="130" s="2" customFormat="1" ht="16.5" customHeight="1">
      <c r="A130" s="39"/>
      <c r="B130" s="40"/>
      <c r="C130" s="245" t="s">
        <v>208</v>
      </c>
      <c r="D130" s="245" t="s">
        <v>150</v>
      </c>
      <c r="E130" s="246" t="s">
        <v>209</v>
      </c>
      <c r="F130" s="247" t="s">
        <v>210</v>
      </c>
      <c r="G130" s="248" t="s">
        <v>97</v>
      </c>
      <c r="H130" s="249">
        <v>1.8240000000000001</v>
      </c>
      <c r="I130" s="250"/>
      <c r="J130" s="251">
        <f>ROUND(I130*H130,2)</f>
        <v>0</v>
      </c>
      <c r="K130" s="247" t="s">
        <v>130</v>
      </c>
      <c r="L130" s="252"/>
      <c r="M130" s="253" t="s">
        <v>19</v>
      </c>
      <c r="N130" s="254" t="s">
        <v>43</v>
      </c>
      <c r="O130" s="85"/>
      <c r="P130" s="223">
        <f>O130*H130</f>
        <v>0</v>
      </c>
      <c r="Q130" s="223">
        <v>0.20000000000000001</v>
      </c>
      <c r="R130" s="223">
        <f>Q130*H130</f>
        <v>0.36480000000000001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153</v>
      </c>
      <c r="AT130" s="225" t="s">
        <v>150</v>
      </c>
      <c r="AU130" s="225" t="s">
        <v>82</v>
      </c>
      <c r="AY130" s="18" t="s">
        <v>124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131</v>
      </c>
      <c r="BM130" s="225" t="s">
        <v>310</v>
      </c>
    </row>
    <row r="131" s="2" customFormat="1" ht="16.5" customHeight="1">
      <c r="A131" s="39"/>
      <c r="B131" s="40"/>
      <c r="C131" s="214" t="s">
        <v>213</v>
      </c>
      <c r="D131" s="214" t="s">
        <v>126</v>
      </c>
      <c r="E131" s="215" t="s">
        <v>277</v>
      </c>
      <c r="F131" s="216" t="s">
        <v>278</v>
      </c>
      <c r="G131" s="217" t="s">
        <v>97</v>
      </c>
      <c r="H131" s="218">
        <v>18.239999999999998</v>
      </c>
      <c r="I131" s="219"/>
      <c r="J131" s="220">
        <f>ROUND(I131*H131,2)</f>
        <v>0</v>
      </c>
      <c r="K131" s="216" t="s">
        <v>130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131</v>
      </c>
      <c r="AT131" s="225" t="s">
        <v>126</v>
      </c>
      <c r="AU131" s="225" t="s">
        <v>82</v>
      </c>
      <c r="AY131" s="18" t="s">
        <v>124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131</v>
      </c>
      <c r="BM131" s="225" t="s">
        <v>311</v>
      </c>
    </row>
    <row r="132" s="2" customFormat="1">
      <c r="A132" s="39"/>
      <c r="B132" s="40"/>
      <c r="C132" s="41"/>
      <c r="D132" s="227" t="s">
        <v>133</v>
      </c>
      <c r="E132" s="41"/>
      <c r="F132" s="228" t="s">
        <v>280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82</v>
      </c>
    </row>
    <row r="133" s="15" customFormat="1">
      <c r="A133" s="15"/>
      <c r="B133" s="270"/>
      <c r="C133" s="271"/>
      <c r="D133" s="234" t="s">
        <v>135</v>
      </c>
      <c r="E133" s="272" t="s">
        <v>19</v>
      </c>
      <c r="F133" s="273" t="s">
        <v>312</v>
      </c>
      <c r="G133" s="271"/>
      <c r="H133" s="272" t="s">
        <v>19</v>
      </c>
      <c r="I133" s="274"/>
      <c r="J133" s="271"/>
      <c r="K133" s="271"/>
      <c r="L133" s="275"/>
      <c r="M133" s="276"/>
      <c r="N133" s="277"/>
      <c r="O133" s="277"/>
      <c r="P133" s="277"/>
      <c r="Q133" s="277"/>
      <c r="R133" s="277"/>
      <c r="S133" s="277"/>
      <c r="T133" s="27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135</v>
      </c>
      <c r="AU133" s="279" t="s">
        <v>82</v>
      </c>
      <c r="AV133" s="15" t="s">
        <v>80</v>
      </c>
      <c r="AW133" s="15" t="s">
        <v>33</v>
      </c>
      <c r="AX133" s="15" t="s">
        <v>72</v>
      </c>
      <c r="AY133" s="279" t="s">
        <v>124</v>
      </c>
    </row>
    <row r="134" s="13" customFormat="1">
      <c r="A134" s="13"/>
      <c r="B134" s="232"/>
      <c r="C134" s="233"/>
      <c r="D134" s="234" t="s">
        <v>135</v>
      </c>
      <c r="E134" s="235" t="s">
        <v>19</v>
      </c>
      <c r="F134" s="236" t="s">
        <v>313</v>
      </c>
      <c r="G134" s="233"/>
      <c r="H134" s="237">
        <v>18.239999999999998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82</v>
      </c>
      <c r="AV134" s="13" t="s">
        <v>82</v>
      </c>
      <c r="AW134" s="13" t="s">
        <v>33</v>
      </c>
      <c r="AX134" s="13" t="s">
        <v>72</v>
      </c>
      <c r="AY134" s="243" t="s">
        <v>124</v>
      </c>
    </row>
    <row r="135" s="14" customFormat="1">
      <c r="A135" s="14"/>
      <c r="B135" s="255"/>
      <c r="C135" s="256"/>
      <c r="D135" s="234" t="s">
        <v>135</v>
      </c>
      <c r="E135" s="257" t="s">
        <v>96</v>
      </c>
      <c r="F135" s="258" t="s">
        <v>160</v>
      </c>
      <c r="G135" s="256"/>
      <c r="H135" s="259">
        <v>18.239999999999998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135</v>
      </c>
      <c r="AU135" s="265" t="s">
        <v>82</v>
      </c>
      <c r="AV135" s="14" t="s">
        <v>131</v>
      </c>
      <c r="AW135" s="14" t="s">
        <v>33</v>
      </c>
      <c r="AX135" s="14" t="s">
        <v>80</v>
      </c>
      <c r="AY135" s="265" t="s">
        <v>124</v>
      </c>
    </row>
    <row r="136" s="2" customFormat="1" ht="16.5" customHeight="1">
      <c r="A136" s="39"/>
      <c r="B136" s="40"/>
      <c r="C136" s="214" t="s">
        <v>8</v>
      </c>
      <c r="D136" s="214" t="s">
        <v>126</v>
      </c>
      <c r="E136" s="215" t="s">
        <v>214</v>
      </c>
      <c r="F136" s="216" t="s">
        <v>215</v>
      </c>
      <c r="G136" s="217" t="s">
        <v>97</v>
      </c>
      <c r="H136" s="218">
        <v>18.239999999999998</v>
      </c>
      <c r="I136" s="219"/>
      <c r="J136" s="220">
        <f>ROUND(I136*H136,2)</f>
        <v>0</v>
      </c>
      <c r="K136" s="216" t="s">
        <v>130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131</v>
      </c>
      <c r="AT136" s="225" t="s">
        <v>126</v>
      </c>
      <c r="AU136" s="225" t="s">
        <v>82</v>
      </c>
      <c r="AY136" s="18" t="s">
        <v>124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131</v>
      </c>
      <c r="BM136" s="225" t="s">
        <v>314</v>
      </c>
    </row>
    <row r="137" s="2" customFormat="1">
      <c r="A137" s="39"/>
      <c r="B137" s="40"/>
      <c r="C137" s="41"/>
      <c r="D137" s="227" t="s">
        <v>133</v>
      </c>
      <c r="E137" s="41"/>
      <c r="F137" s="228" t="s">
        <v>217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82</v>
      </c>
    </row>
    <row r="138" s="13" customFormat="1">
      <c r="A138" s="13"/>
      <c r="B138" s="232"/>
      <c r="C138" s="233"/>
      <c r="D138" s="234" t="s">
        <v>135</v>
      </c>
      <c r="E138" s="235" t="s">
        <v>19</v>
      </c>
      <c r="F138" s="236" t="s">
        <v>284</v>
      </c>
      <c r="G138" s="233"/>
      <c r="H138" s="237">
        <v>18.239999999999998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135</v>
      </c>
      <c r="AU138" s="243" t="s">
        <v>82</v>
      </c>
      <c r="AV138" s="13" t="s">
        <v>82</v>
      </c>
      <c r="AW138" s="13" t="s">
        <v>33</v>
      </c>
      <c r="AX138" s="13" t="s">
        <v>80</v>
      </c>
      <c r="AY138" s="243" t="s">
        <v>124</v>
      </c>
    </row>
    <row r="139" s="2" customFormat="1" ht="16.5" customHeight="1">
      <c r="A139" s="39"/>
      <c r="B139" s="40"/>
      <c r="C139" s="214" t="s">
        <v>223</v>
      </c>
      <c r="D139" s="214" t="s">
        <v>126</v>
      </c>
      <c r="E139" s="215" t="s">
        <v>219</v>
      </c>
      <c r="F139" s="216" t="s">
        <v>220</v>
      </c>
      <c r="G139" s="217" t="s">
        <v>97</v>
      </c>
      <c r="H139" s="218">
        <v>18.239999999999998</v>
      </c>
      <c r="I139" s="219"/>
      <c r="J139" s="220">
        <f>ROUND(I139*H139,2)</f>
        <v>0</v>
      </c>
      <c r="K139" s="216" t="s">
        <v>130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131</v>
      </c>
      <c r="AT139" s="225" t="s">
        <v>126</v>
      </c>
      <c r="AU139" s="225" t="s">
        <v>82</v>
      </c>
      <c r="AY139" s="18" t="s">
        <v>124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131</v>
      </c>
      <c r="BM139" s="225" t="s">
        <v>315</v>
      </c>
    </row>
    <row r="140" s="2" customFormat="1">
      <c r="A140" s="39"/>
      <c r="B140" s="40"/>
      <c r="C140" s="41"/>
      <c r="D140" s="227" t="s">
        <v>133</v>
      </c>
      <c r="E140" s="41"/>
      <c r="F140" s="228" t="s">
        <v>222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82</v>
      </c>
    </row>
    <row r="141" s="13" customFormat="1">
      <c r="A141" s="13"/>
      <c r="B141" s="232"/>
      <c r="C141" s="233"/>
      <c r="D141" s="234" t="s">
        <v>135</v>
      </c>
      <c r="E141" s="235" t="s">
        <v>19</v>
      </c>
      <c r="F141" s="236" t="s">
        <v>96</v>
      </c>
      <c r="G141" s="233"/>
      <c r="H141" s="237">
        <v>18.239999999999998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82</v>
      </c>
      <c r="AV141" s="13" t="s">
        <v>82</v>
      </c>
      <c r="AW141" s="13" t="s">
        <v>33</v>
      </c>
      <c r="AX141" s="13" t="s">
        <v>80</v>
      </c>
      <c r="AY141" s="243" t="s">
        <v>124</v>
      </c>
    </row>
    <row r="142" s="2" customFormat="1" ht="16.5" customHeight="1">
      <c r="A142" s="39"/>
      <c r="B142" s="40"/>
      <c r="C142" s="214" t="s">
        <v>228</v>
      </c>
      <c r="D142" s="214" t="s">
        <v>126</v>
      </c>
      <c r="E142" s="215" t="s">
        <v>286</v>
      </c>
      <c r="F142" s="216" t="s">
        <v>287</v>
      </c>
      <c r="G142" s="217" t="s">
        <v>129</v>
      </c>
      <c r="H142" s="218">
        <v>6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131</v>
      </c>
      <c r="AT142" s="225" t="s">
        <v>126</v>
      </c>
      <c r="AU142" s="225" t="s">
        <v>82</v>
      </c>
      <c r="AY142" s="18" t="s">
        <v>124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131</v>
      </c>
      <c r="BM142" s="225" t="s">
        <v>316</v>
      </c>
    </row>
    <row r="143" s="13" customFormat="1">
      <c r="A143" s="13"/>
      <c r="B143" s="232"/>
      <c r="C143" s="233"/>
      <c r="D143" s="234" t="s">
        <v>135</v>
      </c>
      <c r="E143" s="235" t="s">
        <v>19</v>
      </c>
      <c r="F143" s="236" t="s">
        <v>289</v>
      </c>
      <c r="G143" s="233"/>
      <c r="H143" s="237">
        <v>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135</v>
      </c>
      <c r="AU143" s="243" t="s">
        <v>82</v>
      </c>
      <c r="AV143" s="13" t="s">
        <v>82</v>
      </c>
      <c r="AW143" s="13" t="s">
        <v>33</v>
      </c>
      <c r="AX143" s="13" t="s">
        <v>72</v>
      </c>
      <c r="AY143" s="243" t="s">
        <v>124</v>
      </c>
    </row>
    <row r="144" s="14" customFormat="1">
      <c r="A144" s="14"/>
      <c r="B144" s="255"/>
      <c r="C144" s="256"/>
      <c r="D144" s="234" t="s">
        <v>135</v>
      </c>
      <c r="E144" s="257" t="s">
        <v>19</v>
      </c>
      <c r="F144" s="258" t="s">
        <v>160</v>
      </c>
      <c r="G144" s="256"/>
      <c r="H144" s="259">
        <v>6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135</v>
      </c>
      <c r="AU144" s="265" t="s">
        <v>82</v>
      </c>
      <c r="AV144" s="14" t="s">
        <v>131</v>
      </c>
      <c r="AW144" s="14" t="s">
        <v>33</v>
      </c>
      <c r="AX144" s="14" t="s">
        <v>80</v>
      </c>
      <c r="AY144" s="265" t="s">
        <v>124</v>
      </c>
    </row>
    <row r="145" s="12" customFormat="1" ht="22.8" customHeight="1">
      <c r="A145" s="12"/>
      <c r="B145" s="198"/>
      <c r="C145" s="199"/>
      <c r="D145" s="200" t="s">
        <v>71</v>
      </c>
      <c r="E145" s="212" t="s">
        <v>142</v>
      </c>
      <c r="F145" s="212" t="s">
        <v>290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P146</f>
        <v>0</v>
      </c>
      <c r="Q145" s="206"/>
      <c r="R145" s="207">
        <f>R146</f>
        <v>0.00123</v>
      </c>
      <c r="S145" s="206"/>
      <c r="T145" s="208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80</v>
      </c>
      <c r="AT145" s="210" t="s">
        <v>71</v>
      </c>
      <c r="AU145" s="210" t="s">
        <v>80</v>
      </c>
      <c r="AY145" s="209" t="s">
        <v>124</v>
      </c>
      <c r="BK145" s="211">
        <f>BK146</f>
        <v>0</v>
      </c>
    </row>
    <row r="146" s="2" customFormat="1" ht="16.5" customHeight="1">
      <c r="A146" s="39"/>
      <c r="B146" s="40"/>
      <c r="C146" s="214" t="s">
        <v>237</v>
      </c>
      <c r="D146" s="214" t="s">
        <v>126</v>
      </c>
      <c r="E146" s="215" t="s">
        <v>151</v>
      </c>
      <c r="F146" s="216" t="s">
        <v>291</v>
      </c>
      <c r="G146" s="217" t="s">
        <v>292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0.00123</v>
      </c>
      <c r="R146" s="223">
        <f>Q146*H146</f>
        <v>0.00123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131</v>
      </c>
      <c r="AT146" s="225" t="s">
        <v>126</v>
      </c>
      <c r="AU146" s="225" t="s">
        <v>82</v>
      </c>
      <c r="AY146" s="18" t="s">
        <v>124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131</v>
      </c>
      <c r="BM146" s="225" t="s">
        <v>317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235</v>
      </c>
      <c r="F147" s="212" t="s">
        <v>236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SUM(P148:P149)</f>
        <v>0</v>
      </c>
      <c r="Q147" s="206"/>
      <c r="R147" s="207">
        <f>SUM(R148:R149)</f>
        <v>0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80</v>
      </c>
      <c r="AT147" s="210" t="s">
        <v>71</v>
      </c>
      <c r="AU147" s="210" t="s">
        <v>80</v>
      </c>
      <c r="AY147" s="209" t="s">
        <v>124</v>
      </c>
      <c r="BK147" s="211">
        <f>SUM(BK148:BK149)</f>
        <v>0</v>
      </c>
    </row>
    <row r="148" s="2" customFormat="1" ht="16.5" customHeight="1">
      <c r="A148" s="39"/>
      <c r="B148" s="40"/>
      <c r="C148" s="214" t="s">
        <v>294</v>
      </c>
      <c r="D148" s="214" t="s">
        <v>126</v>
      </c>
      <c r="E148" s="215" t="s">
        <v>238</v>
      </c>
      <c r="F148" s="216" t="s">
        <v>239</v>
      </c>
      <c r="G148" s="217" t="s">
        <v>240</v>
      </c>
      <c r="H148" s="218">
        <v>0.56399999999999995</v>
      </c>
      <c r="I148" s="219"/>
      <c r="J148" s="220">
        <f>ROUND(I148*H148,2)</f>
        <v>0</v>
      </c>
      <c r="K148" s="216" t="s">
        <v>130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131</v>
      </c>
      <c r="AT148" s="225" t="s">
        <v>126</v>
      </c>
      <c r="AU148" s="225" t="s">
        <v>82</v>
      </c>
      <c r="AY148" s="18" t="s">
        <v>124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131</v>
      </c>
      <c r="BM148" s="225" t="s">
        <v>318</v>
      </c>
    </row>
    <row r="149" s="2" customFormat="1">
      <c r="A149" s="39"/>
      <c r="B149" s="40"/>
      <c r="C149" s="41"/>
      <c r="D149" s="227" t="s">
        <v>133</v>
      </c>
      <c r="E149" s="41"/>
      <c r="F149" s="228" t="s">
        <v>242</v>
      </c>
      <c r="G149" s="41"/>
      <c r="H149" s="41"/>
      <c r="I149" s="229"/>
      <c r="J149" s="41"/>
      <c r="K149" s="41"/>
      <c r="L149" s="45"/>
      <c r="M149" s="266"/>
      <c r="N149" s="267"/>
      <c r="O149" s="268"/>
      <c r="P149" s="268"/>
      <c r="Q149" s="268"/>
      <c r="R149" s="268"/>
      <c r="S149" s="268"/>
      <c r="T149" s="26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82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9+4965bSqKFoTQHrzYqB0EoXLIlK5lvivh+xZXeNo4vFQteRiEONZA5X/2V6wJKh5NfJlBU+pQOcPqiX7MQFsg==" hashValue="LZ+uk+fE/egPTMn7lvL1hqinLykbOucRS1cgc82UEhbnZQFsW/KZ2Yc+w9tsX3s7GVYCWpH494l1ErQuJxiKcg==" algorithmName="SHA-512" password="8C22"/>
  <autoFilter ref="C88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111151233"/>
    <hyperlink ref="F96" r:id="rId2" display="https://podminky.urs.cz/item/CS_URS_2022_01/183101115"/>
    <hyperlink ref="F99" r:id="rId3" display="https://podminky.urs.cz/item/CS_URS_2022_01/184201112"/>
    <hyperlink ref="F107" r:id="rId4" display="https://podminky.urs.cz/item/CS_URS_2022_01/184215132"/>
    <hyperlink ref="F117" r:id="rId5" display="https://podminky.urs.cz/item/CS_URS_2022_01/184215412"/>
    <hyperlink ref="F120" r:id="rId6" display="https://podminky.urs.cz/item/CS_URS_2022_01/184501131"/>
    <hyperlink ref="F123" r:id="rId7" display="https://podminky.urs.cz/item/CS_URS_2022_01/184813121"/>
    <hyperlink ref="F127" r:id="rId8" display="https://podminky.urs.cz/item/CS_URS_2022_01/184911421"/>
    <hyperlink ref="F132" r:id="rId9" display="https://podminky.urs.cz/item/CS_URS_2022_01/185804311"/>
    <hyperlink ref="F137" r:id="rId10" display="https://podminky.urs.cz/item/CS_URS_2022_01/185851121"/>
    <hyperlink ref="F140" r:id="rId11" display="https://podminky.urs.cz/item/CS_URS_2022_01/185851129"/>
    <hyperlink ref="F149" r:id="rId12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  <c r="AZ2" s="139" t="s">
        <v>96</v>
      </c>
      <c r="BA2" s="139" t="s">
        <v>19</v>
      </c>
      <c r="BB2" s="139" t="s">
        <v>97</v>
      </c>
      <c r="BC2" s="139" t="s">
        <v>319</v>
      </c>
      <c r="BD2" s="13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99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Polní cesta HC3a-R v k.ú. Roveň u Sobotky - doprovodná alej</v>
      </c>
      <c r="F7" s="144"/>
      <c r="G7" s="144"/>
      <c r="H7" s="144"/>
      <c r="L7" s="21"/>
    </row>
    <row r="8" s="1" customFormat="1" ht="12" customHeight="1">
      <c r="B8" s="21"/>
      <c r="D8" s="144" t="s">
        <v>100</v>
      </c>
      <c r="L8" s="21"/>
    </row>
    <row r="9" s="2" customFormat="1" ht="16.5" customHeight="1">
      <c r="A9" s="39"/>
      <c r="B9" s="45"/>
      <c r="C9" s="39"/>
      <c r="D9" s="39"/>
      <c r="E9" s="145" t="s">
        <v>244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245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320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29. 3. 2022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ROUND((SUM(BE89:BE149)),  2)</f>
        <v>0</v>
      </c>
      <c r="G35" s="39"/>
      <c r="H35" s="39"/>
      <c r="I35" s="159">
        <v>0.20999999999999999</v>
      </c>
      <c r="J35" s="158">
        <f>ROUND(((SUM(BE89:BE149))*I35),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ROUND((SUM(BF89:BF149)),  2)</f>
        <v>0</v>
      </c>
      <c r="G36" s="39"/>
      <c r="H36" s="39"/>
      <c r="I36" s="159">
        <v>0.14999999999999999</v>
      </c>
      <c r="J36" s="158">
        <f>ROUND(((SUM(BF89:BF149))*I36),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ROUND((SUM(BG89:BG149)),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ROUND((SUM(BH89:BH149)),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ROUND((SUM(BI89:BI149)),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Polní cesta HC3a-R v k.ú. Roveň u Sobotky - doprovodná alej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244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245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210087-06-02-03 - Následná péče - 3. rok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Roveň u Sobotky</v>
      </c>
      <c r="G56" s="41"/>
      <c r="H56" s="41"/>
      <c r="I56" s="33" t="s">
        <v>23</v>
      </c>
      <c r="J56" s="73" t="str">
        <f>IF(J14="","",J14)</f>
        <v>29. 3. 2022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KPÚ, Pobočka Jičín</v>
      </c>
      <c r="G58" s="41"/>
      <c r="H58" s="41"/>
      <c r="I58" s="33" t="s">
        <v>31</v>
      </c>
      <c r="J58" s="37" t="str">
        <f>E23</f>
        <v>Geocart CZ a.s.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103</v>
      </c>
      <c r="D61" s="173"/>
      <c r="E61" s="173"/>
      <c r="F61" s="173"/>
      <c r="G61" s="173"/>
      <c r="H61" s="173"/>
      <c r="I61" s="173"/>
      <c r="J61" s="174" t="s">
        <v>104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105</v>
      </c>
    </row>
    <row r="64" s="9" customFormat="1" ht="24.96" customHeight="1">
      <c r="A64" s="9"/>
      <c r="B64" s="176"/>
      <c r="C64" s="177"/>
      <c r="D64" s="178" t="s">
        <v>106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107</v>
      </c>
      <c r="E65" s="184"/>
      <c r="F65" s="184"/>
      <c r="G65" s="184"/>
      <c r="H65" s="184"/>
      <c r="I65" s="184"/>
      <c r="J65" s="185">
        <f>J91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247</v>
      </c>
      <c r="E66" s="184"/>
      <c r="F66" s="184"/>
      <c r="G66" s="184"/>
      <c r="H66" s="184"/>
      <c r="I66" s="184"/>
      <c r="J66" s="185">
        <f>J145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108</v>
      </c>
      <c r="E67" s="184"/>
      <c r="F67" s="184"/>
      <c r="G67" s="184"/>
      <c r="H67" s="184"/>
      <c r="I67" s="184"/>
      <c r="J67" s="185">
        <f>J147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Polní cesta HC3a-R v k.ú. Roveň u Sobotky - doprovodná alej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1" t="s">
        <v>244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245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210087-06-02-03 - Následná péče - 3. rok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Roveň u Sobotky</v>
      </c>
      <c r="G83" s="41"/>
      <c r="H83" s="41"/>
      <c r="I83" s="33" t="s">
        <v>23</v>
      </c>
      <c r="J83" s="73" t="str">
        <f>IF(J14="","",J14)</f>
        <v>29. 3. 2022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KPÚ, Pobočka Jičín</v>
      </c>
      <c r="G85" s="41"/>
      <c r="H85" s="41"/>
      <c r="I85" s="33" t="s">
        <v>31</v>
      </c>
      <c r="J85" s="37" t="str">
        <f>E23</f>
        <v>Geocart CZ a.s.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 xml:space="preserve"> 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7"/>
      <c r="B88" s="188"/>
      <c r="C88" s="189" t="s">
        <v>110</v>
      </c>
      <c r="D88" s="190" t="s">
        <v>57</v>
      </c>
      <c r="E88" s="190" t="s">
        <v>53</v>
      </c>
      <c r="F88" s="190" t="s">
        <v>54</v>
      </c>
      <c r="G88" s="190" t="s">
        <v>111</v>
      </c>
      <c r="H88" s="190" t="s">
        <v>112</v>
      </c>
      <c r="I88" s="190" t="s">
        <v>113</v>
      </c>
      <c r="J88" s="190" t="s">
        <v>104</v>
      </c>
      <c r="K88" s="191" t="s">
        <v>114</v>
      </c>
      <c r="L88" s="192"/>
      <c r="M88" s="93" t="s">
        <v>19</v>
      </c>
      <c r="N88" s="94" t="s">
        <v>42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93">
        <f>BK89</f>
        <v>0</v>
      </c>
      <c r="K89" s="41"/>
      <c r="L89" s="45"/>
      <c r="M89" s="96"/>
      <c r="N89" s="194"/>
      <c r="O89" s="97"/>
      <c r="P89" s="195">
        <f>P90</f>
        <v>0</v>
      </c>
      <c r="Q89" s="97"/>
      <c r="R89" s="195">
        <f>R90</f>
        <v>0.56369999999999998</v>
      </c>
      <c r="S89" s="97"/>
      <c r="T89" s="196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105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122</v>
      </c>
      <c r="F90" s="201" t="s">
        <v>123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P91+P145+P147</f>
        <v>0</v>
      </c>
      <c r="Q90" s="206"/>
      <c r="R90" s="207">
        <f>R91+R145+R147</f>
        <v>0.56369999999999998</v>
      </c>
      <c r="S90" s="206"/>
      <c r="T90" s="208">
        <f>T91+T145+T147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71</v>
      </c>
      <c r="AU90" s="210" t="s">
        <v>72</v>
      </c>
      <c r="AY90" s="209" t="s">
        <v>124</v>
      </c>
      <c r="BK90" s="211">
        <f>BK91+BK145+BK147</f>
        <v>0</v>
      </c>
    </row>
    <row r="91" s="12" customFormat="1" ht="22.8" customHeight="1">
      <c r="A91" s="12"/>
      <c r="B91" s="198"/>
      <c r="C91" s="199"/>
      <c r="D91" s="200" t="s">
        <v>71</v>
      </c>
      <c r="E91" s="212" t="s">
        <v>80</v>
      </c>
      <c r="F91" s="212" t="s">
        <v>125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SUM(P92:P144)</f>
        <v>0</v>
      </c>
      <c r="Q91" s="206"/>
      <c r="R91" s="207">
        <f>SUM(R92:R144)</f>
        <v>0.56247000000000003</v>
      </c>
      <c r="S91" s="206"/>
      <c r="T91" s="208">
        <f>SUM(T92:T144)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71</v>
      </c>
      <c r="AU91" s="210" t="s">
        <v>80</v>
      </c>
      <c r="AY91" s="209" t="s">
        <v>124</v>
      </c>
      <c r="BK91" s="211">
        <f>SUM(BK92:BK144)</f>
        <v>0</v>
      </c>
    </row>
    <row r="92" s="2" customFormat="1" ht="21.75" customHeight="1">
      <c r="A92" s="39"/>
      <c r="B92" s="40"/>
      <c r="C92" s="214" t="s">
        <v>80</v>
      </c>
      <c r="D92" s="214" t="s">
        <v>126</v>
      </c>
      <c r="E92" s="215" t="s">
        <v>248</v>
      </c>
      <c r="F92" s="216" t="s">
        <v>249</v>
      </c>
      <c r="G92" s="217" t="s">
        <v>192</v>
      </c>
      <c r="H92" s="218">
        <v>5982</v>
      </c>
      <c r="I92" s="219"/>
      <c r="J92" s="220">
        <f>ROUND(I92*H92,2)</f>
        <v>0</v>
      </c>
      <c r="K92" s="216" t="s">
        <v>130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131</v>
      </c>
      <c r="AT92" s="225" t="s">
        <v>126</v>
      </c>
      <c r="AU92" s="225" t="s">
        <v>82</v>
      </c>
      <c r="AY92" s="18" t="s">
        <v>124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131</v>
      </c>
      <c r="BM92" s="225" t="s">
        <v>321</v>
      </c>
    </row>
    <row r="93" s="2" customFormat="1">
      <c r="A93" s="39"/>
      <c r="B93" s="40"/>
      <c r="C93" s="41"/>
      <c r="D93" s="227" t="s">
        <v>133</v>
      </c>
      <c r="E93" s="41"/>
      <c r="F93" s="228" t="s">
        <v>251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133</v>
      </c>
      <c r="AU93" s="18" t="s">
        <v>82</v>
      </c>
    </row>
    <row r="94" s="13" customFormat="1">
      <c r="A94" s="13"/>
      <c r="B94" s="232"/>
      <c r="C94" s="233"/>
      <c r="D94" s="234" t="s">
        <v>135</v>
      </c>
      <c r="E94" s="235" t="s">
        <v>19</v>
      </c>
      <c r="F94" s="236" t="s">
        <v>252</v>
      </c>
      <c r="G94" s="233"/>
      <c r="H94" s="237">
        <v>5982</v>
      </c>
      <c r="I94" s="238"/>
      <c r="J94" s="233"/>
      <c r="K94" s="233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135</v>
      </c>
      <c r="AU94" s="243" t="s">
        <v>82</v>
      </c>
      <c r="AV94" s="13" t="s">
        <v>82</v>
      </c>
      <c r="AW94" s="13" t="s">
        <v>33</v>
      </c>
      <c r="AX94" s="13" t="s">
        <v>80</v>
      </c>
      <c r="AY94" s="243" t="s">
        <v>124</v>
      </c>
    </row>
    <row r="95" s="2" customFormat="1" ht="24.15" customHeight="1">
      <c r="A95" s="39"/>
      <c r="B95" s="40"/>
      <c r="C95" s="214" t="s">
        <v>82</v>
      </c>
      <c r="D95" s="214" t="s">
        <v>126</v>
      </c>
      <c r="E95" s="215" t="s">
        <v>137</v>
      </c>
      <c r="F95" s="216" t="s">
        <v>138</v>
      </c>
      <c r="G95" s="217" t="s">
        <v>129</v>
      </c>
      <c r="H95" s="218">
        <v>6</v>
      </c>
      <c r="I95" s="219"/>
      <c r="J95" s="220">
        <f>ROUND(I95*H95,2)</f>
        <v>0</v>
      </c>
      <c r="K95" s="216" t="s">
        <v>130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131</v>
      </c>
      <c r="AT95" s="225" t="s">
        <v>126</v>
      </c>
      <c r="AU95" s="225" t="s">
        <v>82</v>
      </c>
      <c r="AY95" s="18" t="s">
        <v>124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131</v>
      </c>
      <c r="BM95" s="225" t="s">
        <v>322</v>
      </c>
    </row>
    <row r="96" s="2" customFormat="1">
      <c r="A96" s="39"/>
      <c r="B96" s="40"/>
      <c r="C96" s="41"/>
      <c r="D96" s="227" t="s">
        <v>133</v>
      </c>
      <c r="E96" s="41"/>
      <c r="F96" s="228" t="s">
        <v>140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82</v>
      </c>
    </row>
    <row r="97" s="13" customFormat="1">
      <c r="A97" s="13"/>
      <c r="B97" s="232"/>
      <c r="C97" s="233"/>
      <c r="D97" s="234" t="s">
        <v>135</v>
      </c>
      <c r="E97" s="235" t="s">
        <v>19</v>
      </c>
      <c r="F97" s="236" t="s">
        <v>254</v>
      </c>
      <c r="G97" s="233"/>
      <c r="H97" s="237">
        <v>6</v>
      </c>
      <c r="I97" s="238"/>
      <c r="J97" s="233"/>
      <c r="K97" s="233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135</v>
      </c>
      <c r="AU97" s="243" t="s">
        <v>82</v>
      </c>
      <c r="AV97" s="13" t="s">
        <v>82</v>
      </c>
      <c r="AW97" s="13" t="s">
        <v>33</v>
      </c>
      <c r="AX97" s="13" t="s">
        <v>80</v>
      </c>
      <c r="AY97" s="243" t="s">
        <v>124</v>
      </c>
    </row>
    <row r="98" s="2" customFormat="1" ht="24.15" customHeight="1">
      <c r="A98" s="39"/>
      <c r="B98" s="40"/>
      <c r="C98" s="214" t="s">
        <v>142</v>
      </c>
      <c r="D98" s="214" t="s">
        <v>126</v>
      </c>
      <c r="E98" s="215" t="s">
        <v>143</v>
      </c>
      <c r="F98" s="216" t="s">
        <v>144</v>
      </c>
      <c r="G98" s="217" t="s">
        <v>129</v>
      </c>
      <c r="H98" s="218">
        <v>6</v>
      </c>
      <c r="I98" s="219"/>
      <c r="J98" s="220">
        <f>ROUND(I98*H98,2)</f>
        <v>0</v>
      </c>
      <c r="K98" s="216" t="s">
        <v>130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131</v>
      </c>
      <c r="AT98" s="225" t="s">
        <v>126</v>
      </c>
      <c r="AU98" s="225" t="s">
        <v>82</v>
      </c>
      <c r="AY98" s="18" t="s">
        <v>124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131</v>
      </c>
      <c r="BM98" s="225" t="s">
        <v>323</v>
      </c>
    </row>
    <row r="99" s="2" customFormat="1">
      <c r="A99" s="39"/>
      <c r="B99" s="40"/>
      <c r="C99" s="41"/>
      <c r="D99" s="227" t="s">
        <v>133</v>
      </c>
      <c r="E99" s="41"/>
      <c r="F99" s="228" t="s">
        <v>146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133</v>
      </c>
      <c r="AU99" s="18" t="s">
        <v>82</v>
      </c>
    </row>
    <row r="100" s="2" customFormat="1">
      <c r="A100" s="39"/>
      <c r="B100" s="40"/>
      <c r="C100" s="41"/>
      <c r="D100" s="234" t="s">
        <v>147</v>
      </c>
      <c r="E100" s="41"/>
      <c r="F100" s="244" t="s">
        <v>148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147</v>
      </c>
      <c r="AU100" s="18" t="s">
        <v>82</v>
      </c>
    </row>
    <row r="101" s="13" customFormat="1">
      <c r="A101" s="13"/>
      <c r="B101" s="232"/>
      <c r="C101" s="233"/>
      <c r="D101" s="234" t="s">
        <v>135</v>
      </c>
      <c r="E101" s="235" t="s">
        <v>19</v>
      </c>
      <c r="F101" s="236" t="s">
        <v>168</v>
      </c>
      <c r="G101" s="233"/>
      <c r="H101" s="237">
        <v>6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135</v>
      </c>
      <c r="AU101" s="243" t="s">
        <v>82</v>
      </c>
      <c r="AV101" s="13" t="s">
        <v>82</v>
      </c>
      <c r="AW101" s="13" t="s">
        <v>33</v>
      </c>
      <c r="AX101" s="13" t="s">
        <v>80</v>
      </c>
      <c r="AY101" s="243" t="s">
        <v>124</v>
      </c>
    </row>
    <row r="102" s="2" customFormat="1" ht="16.5" customHeight="1">
      <c r="A102" s="39"/>
      <c r="B102" s="40"/>
      <c r="C102" s="245" t="s">
        <v>131</v>
      </c>
      <c r="D102" s="245" t="s">
        <v>150</v>
      </c>
      <c r="E102" s="246" t="s">
        <v>151</v>
      </c>
      <c r="F102" s="247" t="s">
        <v>152</v>
      </c>
      <c r="G102" s="248" t="s">
        <v>129</v>
      </c>
      <c r="H102" s="249">
        <v>6</v>
      </c>
      <c r="I102" s="250"/>
      <c r="J102" s="251">
        <f>ROUND(I102*H102,2)</f>
        <v>0</v>
      </c>
      <c r="K102" s="247" t="s">
        <v>19</v>
      </c>
      <c r="L102" s="252"/>
      <c r="M102" s="253" t="s">
        <v>19</v>
      </c>
      <c r="N102" s="254" t="s">
        <v>43</v>
      </c>
      <c r="O102" s="85"/>
      <c r="P102" s="223">
        <f>O102*H102</f>
        <v>0</v>
      </c>
      <c r="Q102" s="223">
        <v>0.0050000000000000001</v>
      </c>
      <c r="R102" s="223">
        <f>Q102*H102</f>
        <v>0.029999999999999999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153</v>
      </c>
      <c r="AT102" s="225" t="s">
        <v>150</v>
      </c>
      <c r="AU102" s="225" t="s">
        <v>82</v>
      </c>
      <c r="AY102" s="18" t="s">
        <v>124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131</v>
      </c>
      <c r="BM102" s="225" t="s">
        <v>324</v>
      </c>
    </row>
    <row r="103" s="2" customFormat="1">
      <c r="A103" s="39"/>
      <c r="B103" s="40"/>
      <c r="C103" s="41"/>
      <c r="D103" s="234" t="s">
        <v>147</v>
      </c>
      <c r="E103" s="41"/>
      <c r="F103" s="244" t="s">
        <v>155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147</v>
      </c>
      <c r="AU103" s="18" t="s">
        <v>82</v>
      </c>
    </row>
    <row r="104" s="13" customFormat="1">
      <c r="A104" s="13"/>
      <c r="B104" s="232"/>
      <c r="C104" s="233"/>
      <c r="D104" s="234" t="s">
        <v>135</v>
      </c>
      <c r="E104" s="235" t="s">
        <v>19</v>
      </c>
      <c r="F104" s="236" t="s">
        <v>257</v>
      </c>
      <c r="G104" s="233"/>
      <c r="H104" s="237">
        <v>6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135</v>
      </c>
      <c r="AU104" s="243" t="s">
        <v>82</v>
      </c>
      <c r="AV104" s="13" t="s">
        <v>82</v>
      </c>
      <c r="AW104" s="13" t="s">
        <v>33</v>
      </c>
      <c r="AX104" s="13" t="s">
        <v>72</v>
      </c>
      <c r="AY104" s="243" t="s">
        <v>124</v>
      </c>
    </row>
    <row r="105" s="14" customFormat="1">
      <c r="A105" s="14"/>
      <c r="B105" s="255"/>
      <c r="C105" s="256"/>
      <c r="D105" s="234" t="s">
        <v>135</v>
      </c>
      <c r="E105" s="257" t="s">
        <v>19</v>
      </c>
      <c r="F105" s="258" t="s">
        <v>160</v>
      </c>
      <c r="G105" s="256"/>
      <c r="H105" s="259">
        <v>6</v>
      </c>
      <c r="I105" s="260"/>
      <c r="J105" s="256"/>
      <c r="K105" s="256"/>
      <c r="L105" s="261"/>
      <c r="M105" s="262"/>
      <c r="N105" s="263"/>
      <c r="O105" s="263"/>
      <c r="P105" s="263"/>
      <c r="Q105" s="263"/>
      <c r="R105" s="263"/>
      <c r="S105" s="263"/>
      <c r="T105" s="26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5" t="s">
        <v>135</v>
      </c>
      <c r="AU105" s="265" t="s">
        <v>82</v>
      </c>
      <c r="AV105" s="14" t="s">
        <v>131</v>
      </c>
      <c r="AW105" s="14" t="s">
        <v>33</v>
      </c>
      <c r="AX105" s="14" t="s">
        <v>80</v>
      </c>
      <c r="AY105" s="265" t="s">
        <v>124</v>
      </c>
    </row>
    <row r="106" s="2" customFormat="1" ht="16.5" customHeight="1">
      <c r="A106" s="39"/>
      <c r="B106" s="40"/>
      <c r="C106" s="214" t="s">
        <v>161</v>
      </c>
      <c r="D106" s="214" t="s">
        <v>126</v>
      </c>
      <c r="E106" s="215" t="s">
        <v>162</v>
      </c>
      <c r="F106" s="216" t="s">
        <v>163</v>
      </c>
      <c r="G106" s="217" t="s">
        <v>129</v>
      </c>
      <c r="H106" s="218">
        <v>6</v>
      </c>
      <c r="I106" s="219"/>
      <c r="J106" s="220">
        <f>ROUND(I106*H106,2)</f>
        <v>0</v>
      </c>
      <c r="K106" s="216" t="s">
        <v>130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5.0000000000000002E-05</v>
      </c>
      <c r="R106" s="223">
        <f>Q106*H106</f>
        <v>0.00030000000000000003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131</v>
      </c>
      <c r="AT106" s="225" t="s">
        <v>126</v>
      </c>
      <c r="AU106" s="225" t="s">
        <v>82</v>
      </c>
      <c r="AY106" s="18" t="s">
        <v>124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131</v>
      </c>
      <c r="BM106" s="225" t="s">
        <v>325</v>
      </c>
    </row>
    <row r="107" s="2" customFormat="1">
      <c r="A107" s="39"/>
      <c r="B107" s="40"/>
      <c r="C107" s="41"/>
      <c r="D107" s="227" t="s">
        <v>133</v>
      </c>
      <c r="E107" s="41"/>
      <c r="F107" s="228" t="s">
        <v>165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133</v>
      </c>
      <c r="AU107" s="18" t="s">
        <v>82</v>
      </c>
    </row>
    <row r="108" s="2" customFormat="1">
      <c r="A108" s="39"/>
      <c r="B108" s="40"/>
      <c r="C108" s="41"/>
      <c r="D108" s="234" t="s">
        <v>147</v>
      </c>
      <c r="E108" s="41"/>
      <c r="F108" s="244" t="s">
        <v>259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147</v>
      </c>
      <c r="AU108" s="18" t="s">
        <v>82</v>
      </c>
    </row>
    <row r="109" s="13" customFormat="1">
      <c r="A109" s="13"/>
      <c r="B109" s="232"/>
      <c r="C109" s="233"/>
      <c r="D109" s="234" t="s">
        <v>135</v>
      </c>
      <c r="E109" s="235" t="s">
        <v>19</v>
      </c>
      <c r="F109" s="236" t="s">
        <v>260</v>
      </c>
      <c r="G109" s="233"/>
      <c r="H109" s="237">
        <v>6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135</v>
      </c>
      <c r="AU109" s="243" t="s">
        <v>82</v>
      </c>
      <c r="AV109" s="13" t="s">
        <v>82</v>
      </c>
      <c r="AW109" s="13" t="s">
        <v>33</v>
      </c>
      <c r="AX109" s="13" t="s">
        <v>80</v>
      </c>
      <c r="AY109" s="243" t="s">
        <v>124</v>
      </c>
    </row>
    <row r="110" s="2" customFormat="1" ht="16.5" customHeight="1">
      <c r="A110" s="39"/>
      <c r="B110" s="40"/>
      <c r="C110" s="245" t="s">
        <v>168</v>
      </c>
      <c r="D110" s="245" t="s">
        <v>150</v>
      </c>
      <c r="E110" s="246" t="s">
        <v>169</v>
      </c>
      <c r="F110" s="247" t="s">
        <v>170</v>
      </c>
      <c r="G110" s="248" t="s">
        <v>129</v>
      </c>
      <c r="H110" s="249">
        <v>19.199999999999999</v>
      </c>
      <c r="I110" s="250"/>
      <c r="J110" s="251">
        <f>ROUND(I110*H110,2)</f>
        <v>0</v>
      </c>
      <c r="K110" s="247" t="s">
        <v>130</v>
      </c>
      <c r="L110" s="252"/>
      <c r="M110" s="253" t="s">
        <v>19</v>
      </c>
      <c r="N110" s="254" t="s">
        <v>43</v>
      </c>
      <c r="O110" s="85"/>
      <c r="P110" s="223">
        <f>O110*H110</f>
        <v>0</v>
      </c>
      <c r="Q110" s="223">
        <v>0.0035400000000000002</v>
      </c>
      <c r="R110" s="223">
        <f>Q110*H110</f>
        <v>0.067968000000000001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153</v>
      </c>
      <c r="AT110" s="225" t="s">
        <v>150</v>
      </c>
      <c r="AU110" s="225" t="s">
        <v>82</v>
      </c>
      <c r="AY110" s="18" t="s">
        <v>124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131</v>
      </c>
      <c r="BM110" s="225" t="s">
        <v>326</v>
      </c>
    </row>
    <row r="111" s="13" customFormat="1">
      <c r="A111" s="13"/>
      <c r="B111" s="232"/>
      <c r="C111" s="233"/>
      <c r="D111" s="234" t="s">
        <v>135</v>
      </c>
      <c r="E111" s="235" t="s">
        <v>19</v>
      </c>
      <c r="F111" s="236" t="s">
        <v>262</v>
      </c>
      <c r="G111" s="233"/>
      <c r="H111" s="237">
        <v>19.199999999999999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135</v>
      </c>
      <c r="AU111" s="243" t="s">
        <v>82</v>
      </c>
      <c r="AV111" s="13" t="s">
        <v>82</v>
      </c>
      <c r="AW111" s="13" t="s">
        <v>33</v>
      </c>
      <c r="AX111" s="13" t="s">
        <v>80</v>
      </c>
      <c r="AY111" s="243" t="s">
        <v>124</v>
      </c>
    </row>
    <row r="112" s="2" customFormat="1" ht="16.5" customHeight="1">
      <c r="A112" s="39"/>
      <c r="B112" s="40"/>
      <c r="C112" s="245" t="s">
        <v>173</v>
      </c>
      <c r="D112" s="245" t="s">
        <v>150</v>
      </c>
      <c r="E112" s="246" t="s">
        <v>174</v>
      </c>
      <c r="F112" s="247" t="s">
        <v>175</v>
      </c>
      <c r="G112" s="248" t="s">
        <v>176</v>
      </c>
      <c r="H112" s="249">
        <v>14.4</v>
      </c>
      <c r="I112" s="250"/>
      <c r="J112" s="251">
        <f>ROUND(I112*H112,2)</f>
        <v>0</v>
      </c>
      <c r="K112" s="247" t="s">
        <v>19</v>
      </c>
      <c r="L112" s="252"/>
      <c r="M112" s="253" t="s">
        <v>19</v>
      </c>
      <c r="N112" s="254" t="s">
        <v>43</v>
      </c>
      <c r="O112" s="85"/>
      <c r="P112" s="223">
        <f>O112*H112</f>
        <v>0</v>
      </c>
      <c r="Q112" s="223">
        <v>5.0000000000000002E-05</v>
      </c>
      <c r="R112" s="223">
        <f>Q112*H112</f>
        <v>0.00072000000000000005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153</v>
      </c>
      <c r="AT112" s="225" t="s">
        <v>150</v>
      </c>
      <c r="AU112" s="225" t="s">
        <v>82</v>
      </c>
      <c r="AY112" s="18" t="s">
        <v>124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131</v>
      </c>
      <c r="BM112" s="225" t="s">
        <v>327</v>
      </c>
    </row>
    <row r="113" s="13" customFormat="1">
      <c r="A113" s="13"/>
      <c r="B113" s="232"/>
      <c r="C113" s="233"/>
      <c r="D113" s="234" t="s">
        <v>135</v>
      </c>
      <c r="E113" s="235" t="s">
        <v>19</v>
      </c>
      <c r="F113" s="236" t="s">
        <v>264</v>
      </c>
      <c r="G113" s="233"/>
      <c r="H113" s="237">
        <v>14.4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135</v>
      </c>
      <c r="AU113" s="243" t="s">
        <v>82</v>
      </c>
      <c r="AV113" s="13" t="s">
        <v>82</v>
      </c>
      <c r="AW113" s="13" t="s">
        <v>33</v>
      </c>
      <c r="AX113" s="13" t="s">
        <v>80</v>
      </c>
      <c r="AY113" s="243" t="s">
        <v>124</v>
      </c>
    </row>
    <row r="114" s="2" customFormat="1" ht="16.5" customHeight="1">
      <c r="A114" s="39"/>
      <c r="B114" s="40"/>
      <c r="C114" s="245" t="s">
        <v>153</v>
      </c>
      <c r="D114" s="245" t="s">
        <v>150</v>
      </c>
      <c r="E114" s="246" t="s">
        <v>179</v>
      </c>
      <c r="F114" s="247" t="s">
        <v>180</v>
      </c>
      <c r="G114" s="248" t="s">
        <v>129</v>
      </c>
      <c r="H114" s="249">
        <v>18</v>
      </c>
      <c r="I114" s="250"/>
      <c r="J114" s="251">
        <f>ROUND(I114*H114,2)</f>
        <v>0</v>
      </c>
      <c r="K114" s="247" t="s">
        <v>130</v>
      </c>
      <c r="L114" s="252"/>
      <c r="M114" s="253" t="s">
        <v>19</v>
      </c>
      <c r="N114" s="254" t="s">
        <v>43</v>
      </c>
      <c r="O114" s="85"/>
      <c r="P114" s="223">
        <f>O114*H114</f>
        <v>0</v>
      </c>
      <c r="Q114" s="223">
        <v>0.0047200000000000002</v>
      </c>
      <c r="R114" s="223">
        <f>Q114*H114</f>
        <v>0.084960000000000008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153</v>
      </c>
      <c r="AT114" s="225" t="s">
        <v>150</v>
      </c>
      <c r="AU114" s="225" t="s">
        <v>82</v>
      </c>
      <c r="AY114" s="18" t="s">
        <v>124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131</v>
      </c>
      <c r="BM114" s="225" t="s">
        <v>328</v>
      </c>
    </row>
    <row r="115" s="13" customFormat="1">
      <c r="A115" s="13"/>
      <c r="B115" s="232"/>
      <c r="C115" s="233"/>
      <c r="D115" s="234" t="s">
        <v>135</v>
      </c>
      <c r="E115" s="235" t="s">
        <v>19</v>
      </c>
      <c r="F115" s="236" t="s">
        <v>266</v>
      </c>
      <c r="G115" s="233"/>
      <c r="H115" s="237">
        <v>18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135</v>
      </c>
      <c r="AU115" s="243" t="s">
        <v>82</v>
      </c>
      <c r="AV115" s="13" t="s">
        <v>82</v>
      </c>
      <c r="AW115" s="13" t="s">
        <v>33</v>
      </c>
      <c r="AX115" s="13" t="s">
        <v>80</v>
      </c>
      <c r="AY115" s="243" t="s">
        <v>124</v>
      </c>
    </row>
    <row r="116" s="2" customFormat="1" ht="21.75" customHeight="1">
      <c r="A116" s="39"/>
      <c r="B116" s="40"/>
      <c r="C116" s="214" t="s">
        <v>183</v>
      </c>
      <c r="D116" s="214" t="s">
        <v>126</v>
      </c>
      <c r="E116" s="215" t="s">
        <v>184</v>
      </c>
      <c r="F116" s="216" t="s">
        <v>185</v>
      </c>
      <c r="G116" s="217" t="s">
        <v>129</v>
      </c>
      <c r="H116" s="218">
        <v>6</v>
      </c>
      <c r="I116" s="219"/>
      <c r="J116" s="220">
        <f>ROUND(I116*H116,2)</f>
        <v>0</v>
      </c>
      <c r="K116" s="216" t="s">
        <v>130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131</v>
      </c>
      <c r="AT116" s="225" t="s">
        <v>126</v>
      </c>
      <c r="AU116" s="225" t="s">
        <v>82</v>
      </c>
      <c r="AY116" s="18" t="s">
        <v>124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131</v>
      </c>
      <c r="BM116" s="225" t="s">
        <v>329</v>
      </c>
    </row>
    <row r="117" s="2" customFormat="1">
      <c r="A117" s="39"/>
      <c r="B117" s="40"/>
      <c r="C117" s="41"/>
      <c r="D117" s="227" t="s">
        <v>133</v>
      </c>
      <c r="E117" s="41"/>
      <c r="F117" s="228" t="s">
        <v>187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133</v>
      </c>
      <c r="AU117" s="18" t="s">
        <v>82</v>
      </c>
    </row>
    <row r="118" s="13" customFormat="1">
      <c r="A118" s="13"/>
      <c r="B118" s="232"/>
      <c r="C118" s="233"/>
      <c r="D118" s="234" t="s">
        <v>135</v>
      </c>
      <c r="E118" s="235" t="s">
        <v>19</v>
      </c>
      <c r="F118" s="236" t="s">
        <v>268</v>
      </c>
      <c r="G118" s="233"/>
      <c r="H118" s="237">
        <v>6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135</v>
      </c>
      <c r="AU118" s="243" t="s">
        <v>82</v>
      </c>
      <c r="AV118" s="13" t="s">
        <v>82</v>
      </c>
      <c r="AW118" s="13" t="s">
        <v>33</v>
      </c>
      <c r="AX118" s="13" t="s">
        <v>80</v>
      </c>
      <c r="AY118" s="243" t="s">
        <v>124</v>
      </c>
    </row>
    <row r="119" s="2" customFormat="1" ht="21.75" customHeight="1">
      <c r="A119" s="39"/>
      <c r="B119" s="40"/>
      <c r="C119" s="214" t="s">
        <v>189</v>
      </c>
      <c r="D119" s="214" t="s">
        <v>126</v>
      </c>
      <c r="E119" s="215" t="s">
        <v>190</v>
      </c>
      <c r="F119" s="216" t="s">
        <v>191</v>
      </c>
      <c r="G119" s="217" t="s">
        <v>192</v>
      </c>
      <c r="H119" s="218">
        <v>1.8</v>
      </c>
      <c r="I119" s="219"/>
      <c r="J119" s="220">
        <f>ROUND(I119*H119,2)</f>
        <v>0</v>
      </c>
      <c r="K119" s="216" t="s">
        <v>130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0.00068999999999999997</v>
      </c>
      <c r="R119" s="223">
        <f>Q119*H119</f>
        <v>0.0012420000000000001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131</v>
      </c>
      <c r="AT119" s="225" t="s">
        <v>126</v>
      </c>
      <c r="AU119" s="225" t="s">
        <v>82</v>
      </c>
      <c r="AY119" s="18" t="s">
        <v>124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131</v>
      </c>
      <c r="BM119" s="225" t="s">
        <v>330</v>
      </c>
    </row>
    <row r="120" s="2" customFormat="1">
      <c r="A120" s="39"/>
      <c r="B120" s="40"/>
      <c r="C120" s="41"/>
      <c r="D120" s="227" t="s">
        <v>133</v>
      </c>
      <c r="E120" s="41"/>
      <c r="F120" s="228" t="s">
        <v>194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82</v>
      </c>
    </row>
    <row r="121" s="13" customFormat="1">
      <c r="A121" s="13"/>
      <c r="B121" s="232"/>
      <c r="C121" s="233"/>
      <c r="D121" s="234" t="s">
        <v>135</v>
      </c>
      <c r="E121" s="235" t="s">
        <v>19</v>
      </c>
      <c r="F121" s="236" t="s">
        <v>270</v>
      </c>
      <c r="G121" s="233"/>
      <c r="H121" s="237">
        <v>1.8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135</v>
      </c>
      <c r="AU121" s="243" t="s">
        <v>82</v>
      </c>
      <c r="AV121" s="13" t="s">
        <v>82</v>
      </c>
      <c r="AW121" s="13" t="s">
        <v>33</v>
      </c>
      <c r="AX121" s="13" t="s">
        <v>80</v>
      </c>
      <c r="AY121" s="243" t="s">
        <v>124</v>
      </c>
    </row>
    <row r="122" s="2" customFormat="1" ht="21.75" customHeight="1">
      <c r="A122" s="39"/>
      <c r="B122" s="40"/>
      <c r="C122" s="214" t="s">
        <v>196</v>
      </c>
      <c r="D122" s="214" t="s">
        <v>126</v>
      </c>
      <c r="E122" s="215" t="s">
        <v>197</v>
      </c>
      <c r="F122" s="216" t="s">
        <v>198</v>
      </c>
      <c r="G122" s="217" t="s">
        <v>129</v>
      </c>
      <c r="H122" s="218">
        <v>6</v>
      </c>
      <c r="I122" s="219"/>
      <c r="J122" s="220">
        <f>ROUND(I122*H122,2)</f>
        <v>0</v>
      </c>
      <c r="K122" s="216" t="s">
        <v>130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0.0020799999999999998</v>
      </c>
      <c r="R122" s="223">
        <f>Q122*H122</f>
        <v>0.012479999999999998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131</v>
      </c>
      <c r="AT122" s="225" t="s">
        <v>126</v>
      </c>
      <c r="AU122" s="225" t="s">
        <v>82</v>
      </c>
      <c r="AY122" s="18" t="s">
        <v>124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131</v>
      </c>
      <c r="BM122" s="225" t="s">
        <v>331</v>
      </c>
    </row>
    <row r="123" s="2" customFormat="1">
      <c r="A123" s="39"/>
      <c r="B123" s="40"/>
      <c r="C123" s="41"/>
      <c r="D123" s="227" t="s">
        <v>133</v>
      </c>
      <c r="E123" s="41"/>
      <c r="F123" s="228" t="s">
        <v>200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82</v>
      </c>
    </row>
    <row r="124" s="2" customFormat="1">
      <c r="A124" s="39"/>
      <c r="B124" s="40"/>
      <c r="C124" s="41"/>
      <c r="D124" s="234" t="s">
        <v>147</v>
      </c>
      <c r="E124" s="41"/>
      <c r="F124" s="244" t="s">
        <v>201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147</v>
      </c>
      <c r="AU124" s="18" t="s">
        <v>82</v>
      </c>
    </row>
    <row r="125" s="13" customFormat="1">
      <c r="A125" s="13"/>
      <c r="B125" s="232"/>
      <c r="C125" s="233"/>
      <c r="D125" s="234" t="s">
        <v>135</v>
      </c>
      <c r="E125" s="235" t="s">
        <v>19</v>
      </c>
      <c r="F125" s="236" t="s">
        <v>260</v>
      </c>
      <c r="G125" s="233"/>
      <c r="H125" s="237">
        <v>6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135</v>
      </c>
      <c r="AU125" s="243" t="s">
        <v>82</v>
      </c>
      <c r="AV125" s="13" t="s">
        <v>82</v>
      </c>
      <c r="AW125" s="13" t="s">
        <v>33</v>
      </c>
      <c r="AX125" s="13" t="s">
        <v>80</v>
      </c>
      <c r="AY125" s="243" t="s">
        <v>124</v>
      </c>
    </row>
    <row r="126" s="2" customFormat="1" ht="16.5" customHeight="1">
      <c r="A126" s="39"/>
      <c r="B126" s="40"/>
      <c r="C126" s="214" t="s">
        <v>202</v>
      </c>
      <c r="D126" s="214" t="s">
        <v>126</v>
      </c>
      <c r="E126" s="215" t="s">
        <v>272</v>
      </c>
      <c r="F126" s="216" t="s">
        <v>273</v>
      </c>
      <c r="G126" s="217" t="s">
        <v>192</v>
      </c>
      <c r="H126" s="218">
        <v>36.479999999999997</v>
      </c>
      <c r="I126" s="219"/>
      <c r="J126" s="220">
        <f>ROUND(I126*H126,2)</f>
        <v>0</v>
      </c>
      <c r="K126" s="216" t="s">
        <v>130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131</v>
      </c>
      <c r="AT126" s="225" t="s">
        <v>126</v>
      </c>
      <c r="AU126" s="225" t="s">
        <v>82</v>
      </c>
      <c r="AY126" s="18" t="s">
        <v>124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131</v>
      </c>
      <c r="BM126" s="225" t="s">
        <v>332</v>
      </c>
    </row>
    <row r="127" s="2" customFormat="1">
      <c r="A127" s="39"/>
      <c r="B127" s="40"/>
      <c r="C127" s="41"/>
      <c r="D127" s="227" t="s">
        <v>133</v>
      </c>
      <c r="E127" s="41"/>
      <c r="F127" s="228" t="s">
        <v>275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82</v>
      </c>
    </row>
    <row r="128" s="13" customFormat="1">
      <c r="A128" s="13"/>
      <c r="B128" s="232"/>
      <c r="C128" s="233"/>
      <c r="D128" s="234" t="s">
        <v>135</v>
      </c>
      <c r="E128" s="235" t="s">
        <v>19</v>
      </c>
      <c r="F128" s="236" t="s">
        <v>207</v>
      </c>
      <c r="G128" s="233"/>
      <c r="H128" s="237">
        <v>36.479999999999997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135</v>
      </c>
      <c r="AU128" s="243" t="s">
        <v>82</v>
      </c>
      <c r="AV128" s="13" t="s">
        <v>82</v>
      </c>
      <c r="AW128" s="13" t="s">
        <v>33</v>
      </c>
      <c r="AX128" s="13" t="s">
        <v>72</v>
      </c>
      <c r="AY128" s="243" t="s">
        <v>124</v>
      </c>
    </row>
    <row r="129" s="14" customFormat="1">
      <c r="A129" s="14"/>
      <c r="B129" s="255"/>
      <c r="C129" s="256"/>
      <c r="D129" s="234" t="s">
        <v>135</v>
      </c>
      <c r="E129" s="257" t="s">
        <v>19</v>
      </c>
      <c r="F129" s="258" t="s">
        <v>160</v>
      </c>
      <c r="G129" s="256"/>
      <c r="H129" s="259">
        <v>36.479999999999997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135</v>
      </c>
      <c r="AU129" s="265" t="s">
        <v>82</v>
      </c>
      <c r="AV129" s="14" t="s">
        <v>131</v>
      </c>
      <c r="AW129" s="14" t="s">
        <v>33</v>
      </c>
      <c r="AX129" s="14" t="s">
        <v>80</v>
      </c>
      <c r="AY129" s="265" t="s">
        <v>124</v>
      </c>
    </row>
    <row r="130" s="2" customFormat="1" ht="16.5" customHeight="1">
      <c r="A130" s="39"/>
      <c r="B130" s="40"/>
      <c r="C130" s="245" t="s">
        <v>208</v>
      </c>
      <c r="D130" s="245" t="s">
        <v>150</v>
      </c>
      <c r="E130" s="246" t="s">
        <v>209</v>
      </c>
      <c r="F130" s="247" t="s">
        <v>210</v>
      </c>
      <c r="G130" s="248" t="s">
        <v>97</v>
      </c>
      <c r="H130" s="249">
        <v>1.8240000000000001</v>
      </c>
      <c r="I130" s="250"/>
      <c r="J130" s="251">
        <f>ROUND(I130*H130,2)</f>
        <v>0</v>
      </c>
      <c r="K130" s="247" t="s">
        <v>130</v>
      </c>
      <c r="L130" s="252"/>
      <c r="M130" s="253" t="s">
        <v>19</v>
      </c>
      <c r="N130" s="254" t="s">
        <v>43</v>
      </c>
      <c r="O130" s="85"/>
      <c r="P130" s="223">
        <f>O130*H130</f>
        <v>0</v>
      </c>
      <c r="Q130" s="223">
        <v>0.20000000000000001</v>
      </c>
      <c r="R130" s="223">
        <f>Q130*H130</f>
        <v>0.36480000000000001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153</v>
      </c>
      <c r="AT130" s="225" t="s">
        <v>150</v>
      </c>
      <c r="AU130" s="225" t="s">
        <v>82</v>
      </c>
      <c r="AY130" s="18" t="s">
        <v>124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131</v>
      </c>
      <c r="BM130" s="225" t="s">
        <v>333</v>
      </c>
    </row>
    <row r="131" s="2" customFormat="1" ht="16.5" customHeight="1">
      <c r="A131" s="39"/>
      <c r="B131" s="40"/>
      <c r="C131" s="214" t="s">
        <v>213</v>
      </c>
      <c r="D131" s="214" t="s">
        <v>126</v>
      </c>
      <c r="E131" s="215" t="s">
        <v>277</v>
      </c>
      <c r="F131" s="216" t="s">
        <v>278</v>
      </c>
      <c r="G131" s="217" t="s">
        <v>97</v>
      </c>
      <c r="H131" s="218">
        <v>13.68</v>
      </c>
      <c r="I131" s="219"/>
      <c r="J131" s="220">
        <f>ROUND(I131*H131,2)</f>
        <v>0</v>
      </c>
      <c r="K131" s="216" t="s">
        <v>130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131</v>
      </c>
      <c r="AT131" s="225" t="s">
        <v>126</v>
      </c>
      <c r="AU131" s="225" t="s">
        <v>82</v>
      </c>
      <c r="AY131" s="18" t="s">
        <v>124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131</v>
      </c>
      <c r="BM131" s="225" t="s">
        <v>334</v>
      </c>
    </row>
    <row r="132" s="2" customFormat="1">
      <c r="A132" s="39"/>
      <c r="B132" s="40"/>
      <c r="C132" s="41"/>
      <c r="D132" s="227" t="s">
        <v>133</v>
      </c>
      <c r="E132" s="41"/>
      <c r="F132" s="228" t="s">
        <v>280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82</v>
      </c>
    </row>
    <row r="133" s="15" customFormat="1">
      <c r="A133" s="15"/>
      <c r="B133" s="270"/>
      <c r="C133" s="271"/>
      <c r="D133" s="234" t="s">
        <v>135</v>
      </c>
      <c r="E133" s="272" t="s">
        <v>19</v>
      </c>
      <c r="F133" s="273" t="s">
        <v>335</v>
      </c>
      <c r="G133" s="271"/>
      <c r="H133" s="272" t="s">
        <v>19</v>
      </c>
      <c r="I133" s="274"/>
      <c r="J133" s="271"/>
      <c r="K133" s="271"/>
      <c r="L133" s="275"/>
      <c r="M133" s="276"/>
      <c r="N133" s="277"/>
      <c r="O133" s="277"/>
      <c r="P133" s="277"/>
      <c r="Q133" s="277"/>
      <c r="R133" s="277"/>
      <c r="S133" s="277"/>
      <c r="T133" s="27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135</v>
      </c>
      <c r="AU133" s="279" t="s">
        <v>82</v>
      </c>
      <c r="AV133" s="15" t="s">
        <v>80</v>
      </c>
      <c r="AW133" s="15" t="s">
        <v>33</v>
      </c>
      <c r="AX133" s="15" t="s">
        <v>72</v>
      </c>
      <c r="AY133" s="279" t="s">
        <v>124</v>
      </c>
    </row>
    <row r="134" s="13" customFormat="1">
      <c r="A134" s="13"/>
      <c r="B134" s="232"/>
      <c r="C134" s="233"/>
      <c r="D134" s="234" t="s">
        <v>135</v>
      </c>
      <c r="E134" s="235" t="s">
        <v>19</v>
      </c>
      <c r="F134" s="236" t="s">
        <v>336</v>
      </c>
      <c r="G134" s="233"/>
      <c r="H134" s="237">
        <v>13.68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82</v>
      </c>
      <c r="AV134" s="13" t="s">
        <v>82</v>
      </c>
      <c r="AW134" s="13" t="s">
        <v>33</v>
      </c>
      <c r="AX134" s="13" t="s">
        <v>72</v>
      </c>
      <c r="AY134" s="243" t="s">
        <v>124</v>
      </c>
    </row>
    <row r="135" s="14" customFormat="1">
      <c r="A135" s="14"/>
      <c r="B135" s="255"/>
      <c r="C135" s="256"/>
      <c r="D135" s="234" t="s">
        <v>135</v>
      </c>
      <c r="E135" s="257" t="s">
        <v>96</v>
      </c>
      <c r="F135" s="258" t="s">
        <v>160</v>
      </c>
      <c r="G135" s="256"/>
      <c r="H135" s="259">
        <v>13.68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135</v>
      </c>
      <c r="AU135" s="265" t="s">
        <v>82</v>
      </c>
      <c r="AV135" s="14" t="s">
        <v>131</v>
      </c>
      <c r="AW135" s="14" t="s">
        <v>33</v>
      </c>
      <c r="AX135" s="14" t="s">
        <v>80</v>
      </c>
      <c r="AY135" s="265" t="s">
        <v>124</v>
      </c>
    </row>
    <row r="136" s="2" customFormat="1" ht="16.5" customHeight="1">
      <c r="A136" s="39"/>
      <c r="B136" s="40"/>
      <c r="C136" s="214" t="s">
        <v>8</v>
      </c>
      <c r="D136" s="214" t="s">
        <v>126</v>
      </c>
      <c r="E136" s="215" t="s">
        <v>214</v>
      </c>
      <c r="F136" s="216" t="s">
        <v>215</v>
      </c>
      <c r="G136" s="217" t="s">
        <v>97</v>
      </c>
      <c r="H136" s="218">
        <v>13.68</v>
      </c>
      <c r="I136" s="219"/>
      <c r="J136" s="220">
        <f>ROUND(I136*H136,2)</f>
        <v>0</v>
      </c>
      <c r="K136" s="216" t="s">
        <v>130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131</v>
      </c>
      <c r="AT136" s="225" t="s">
        <v>126</v>
      </c>
      <c r="AU136" s="225" t="s">
        <v>82</v>
      </c>
      <c r="AY136" s="18" t="s">
        <v>124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131</v>
      </c>
      <c r="BM136" s="225" t="s">
        <v>337</v>
      </c>
    </row>
    <row r="137" s="2" customFormat="1">
      <c r="A137" s="39"/>
      <c r="B137" s="40"/>
      <c r="C137" s="41"/>
      <c r="D137" s="227" t="s">
        <v>133</v>
      </c>
      <c r="E137" s="41"/>
      <c r="F137" s="228" t="s">
        <v>217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82</v>
      </c>
    </row>
    <row r="138" s="13" customFormat="1">
      <c r="A138" s="13"/>
      <c r="B138" s="232"/>
      <c r="C138" s="233"/>
      <c r="D138" s="234" t="s">
        <v>135</v>
      </c>
      <c r="E138" s="235" t="s">
        <v>19</v>
      </c>
      <c r="F138" s="236" t="s">
        <v>284</v>
      </c>
      <c r="G138" s="233"/>
      <c r="H138" s="237">
        <v>13.68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135</v>
      </c>
      <c r="AU138" s="243" t="s">
        <v>82</v>
      </c>
      <c r="AV138" s="13" t="s">
        <v>82</v>
      </c>
      <c r="AW138" s="13" t="s">
        <v>33</v>
      </c>
      <c r="AX138" s="13" t="s">
        <v>80</v>
      </c>
      <c r="AY138" s="243" t="s">
        <v>124</v>
      </c>
    </row>
    <row r="139" s="2" customFormat="1" ht="16.5" customHeight="1">
      <c r="A139" s="39"/>
      <c r="B139" s="40"/>
      <c r="C139" s="214" t="s">
        <v>223</v>
      </c>
      <c r="D139" s="214" t="s">
        <v>126</v>
      </c>
      <c r="E139" s="215" t="s">
        <v>219</v>
      </c>
      <c r="F139" s="216" t="s">
        <v>220</v>
      </c>
      <c r="G139" s="217" t="s">
        <v>97</v>
      </c>
      <c r="H139" s="218">
        <v>13.68</v>
      </c>
      <c r="I139" s="219"/>
      <c r="J139" s="220">
        <f>ROUND(I139*H139,2)</f>
        <v>0</v>
      </c>
      <c r="K139" s="216" t="s">
        <v>130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131</v>
      </c>
      <c r="AT139" s="225" t="s">
        <v>126</v>
      </c>
      <c r="AU139" s="225" t="s">
        <v>82</v>
      </c>
      <c r="AY139" s="18" t="s">
        <v>124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131</v>
      </c>
      <c r="BM139" s="225" t="s">
        <v>338</v>
      </c>
    </row>
    <row r="140" s="2" customFormat="1">
      <c r="A140" s="39"/>
      <c r="B140" s="40"/>
      <c r="C140" s="41"/>
      <c r="D140" s="227" t="s">
        <v>133</v>
      </c>
      <c r="E140" s="41"/>
      <c r="F140" s="228" t="s">
        <v>222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82</v>
      </c>
    </row>
    <row r="141" s="13" customFormat="1">
      <c r="A141" s="13"/>
      <c r="B141" s="232"/>
      <c r="C141" s="233"/>
      <c r="D141" s="234" t="s">
        <v>135</v>
      </c>
      <c r="E141" s="235" t="s">
        <v>19</v>
      </c>
      <c r="F141" s="236" t="s">
        <v>96</v>
      </c>
      <c r="G141" s="233"/>
      <c r="H141" s="237">
        <v>13.68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82</v>
      </c>
      <c r="AV141" s="13" t="s">
        <v>82</v>
      </c>
      <c r="AW141" s="13" t="s">
        <v>33</v>
      </c>
      <c r="AX141" s="13" t="s">
        <v>80</v>
      </c>
      <c r="AY141" s="243" t="s">
        <v>124</v>
      </c>
    </row>
    <row r="142" s="2" customFormat="1" ht="16.5" customHeight="1">
      <c r="A142" s="39"/>
      <c r="B142" s="40"/>
      <c r="C142" s="214" t="s">
        <v>228</v>
      </c>
      <c r="D142" s="214" t="s">
        <v>126</v>
      </c>
      <c r="E142" s="215" t="s">
        <v>286</v>
      </c>
      <c r="F142" s="216" t="s">
        <v>287</v>
      </c>
      <c r="G142" s="217" t="s">
        <v>129</v>
      </c>
      <c r="H142" s="218">
        <v>6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131</v>
      </c>
      <c r="AT142" s="225" t="s">
        <v>126</v>
      </c>
      <c r="AU142" s="225" t="s">
        <v>82</v>
      </c>
      <c r="AY142" s="18" t="s">
        <v>124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131</v>
      </c>
      <c r="BM142" s="225" t="s">
        <v>339</v>
      </c>
    </row>
    <row r="143" s="13" customFormat="1">
      <c r="A143" s="13"/>
      <c r="B143" s="232"/>
      <c r="C143" s="233"/>
      <c r="D143" s="234" t="s">
        <v>135</v>
      </c>
      <c r="E143" s="235" t="s">
        <v>19</v>
      </c>
      <c r="F143" s="236" t="s">
        <v>289</v>
      </c>
      <c r="G143" s="233"/>
      <c r="H143" s="237">
        <v>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135</v>
      </c>
      <c r="AU143" s="243" t="s">
        <v>82</v>
      </c>
      <c r="AV143" s="13" t="s">
        <v>82</v>
      </c>
      <c r="AW143" s="13" t="s">
        <v>33</v>
      </c>
      <c r="AX143" s="13" t="s">
        <v>72</v>
      </c>
      <c r="AY143" s="243" t="s">
        <v>124</v>
      </c>
    </row>
    <row r="144" s="14" customFormat="1">
      <c r="A144" s="14"/>
      <c r="B144" s="255"/>
      <c r="C144" s="256"/>
      <c r="D144" s="234" t="s">
        <v>135</v>
      </c>
      <c r="E144" s="257" t="s">
        <v>19</v>
      </c>
      <c r="F144" s="258" t="s">
        <v>160</v>
      </c>
      <c r="G144" s="256"/>
      <c r="H144" s="259">
        <v>6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135</v>
      </c>
      <c r="AU144" s="265" t="s">
        <v>82</v>
      </c>
      <c r="AV144" s="14" t="s">
        <v>131</v>
      </c>
      <c r="AW144" s="14" t="s">
        <v>33</v>
      </c>
      <c r="AX144" s="14" t="s">
        <v>80</v>
      </c>
      <c r="AY144" s="265" t="s">
        <v>124</v>
      </c>
    </row>
    <row r="145" s="12" customFormat="1" ht="22.8" customHeight="1">
      <c r="A145" s="12"/>
      <c r="B145" s="198"/>
      <c r="C145" s="199"/>
      <c r="D145" s="200" t="s">
        <v>71</v>
      </c>
      <c r="E145" s="212" t="s">
        <v>142</v>
      </c>
      <c r="F145" s="212" t="s">
        <v>290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P146</f>
        <v>0</v>
      </c>
      <c r="Q145" s="206"/>
      <c r="R145" s="207">
        <f>R146</f>
        <v>0.00123</v>
      </c>
      <c r="S145" s="206"/>
      <c r="T145" s="208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80</v>
      </c>
      <c r="AT145" s="210" t="s">
        <v>71</v>
      </c>
      <c r="AU145" s="210" t="s">
        <v>80</v>
      </c>
      <c r="AY145" s="209" t="s">
        <v>124</v>
      </c>
      <c r="BK145" s="211">
        <f>BK146</f>
        <v>0</v>
      </c>
    </row>
    <row r="146" s="2" customFormat="1" ht="16.5" customHeight="1">
      <c r="A146" s="39"/>
      <c r="B146" s="40"/>
      <c r="C146" s="214" t="s">
        <v>237</v>
      </c>
      <c r="D146" s="214" t="s">
        <v>126</v>
      </c>
      <c r="E146" s="215" t="s">
        <v>151</v>
      </c>
      <c r="F146" s="216" t="s">
        <v>291</v>
      </c>
      <c r="G146" s="217" t="s">
        <v>292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0.00123</v>
      </c>
      <c r="R146" s="223">
        <f>Q146*H146</f>
        <v>0.00123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131</v>
      </c>
      <c r="AT146" s="225" t="s">
        <v>126</v>
      </c>
      <c r="AU146" s="225" t="s">
        <v>82</v>
      </c>
      <c r="AY146" s="18" t="s">
        <v>124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131</v>
      </c>
      <c r="BM146" s="225" t="s">
        <v>340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235</v>
      </c>
      <c r="F147" s="212" t="s">
        <v>236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SUM(P148:P149)</f>
        <v>0</v>
      </c>
      <c r="Q147" s="206"/>
      <c r="R147" s="207">
        <f>SUM(R148:R149)</f>
        <v>0</v>
      </c>
      <c r="S147" s="206"/>
      <c r="T147" s="208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80</v>
      </c>
      <c r="AT147" s="210" t="s">
        <v>71</v>
      </c>
      <c r="AU147" s="210" t="s">
        <v>80</v>
      </c>
      <c r="AY147" s="209" t="s">
        <v>124</v>
      </c>
      <c r="BK147" s="211">
        <f>SUM(BK148:BK149)</f>
        <v>0</v>
      </c>
    </row>
    <row r="148" s="2" customFormat="1" ht="16.5" customHeight="1">
      <c r="A148" s="39"/>
      <c r="B148" s="40"/>
      <c r="C148" s="214" t="s">
        <v>294</v>
      </c>
      <c r="D148" s="214" t="s">
        <v>126</v>
      </c>
      <c r="E148" s="215" t="s">
        <v>238</v>
      </c>
      <c r="F148" s="216" t="s">
        <v>239</v>
      </c>
      <c r="G148" s="217" t="s">
        <v>240</v>
      </c>
      <c r="H148" s="218">
        <v>0.56399999999999995</v>
      </c>
      <c r="I148" s="219"/>
      <c r="J148" s="220">
        <f>ROUND(I148*H148,2)</f>
        <v>0</v>
      </c>
      <c r="K148" s="216" t="s">
        <v>130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131</v>
      </c>
      <c r="AT148" s="225" t="s">
        <v>126</v>
      </c>
      <c r="AU148" s="225" t="s">
        <v>82</v>
      </c>
      <c r="AY148" s="18" t="s">
        <v>124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131</v>
      </c>
      <c r="BM148" s="225" t="s">
        <v>341</v>
      </c>
    </row>
    <row r="149" s="2" customFormat="1">
      <c r="A149" s="39"/>
      <c r="B149" s="40"/>
      <c r="C149" s="41"/>
      <c r="D149" s="227" t="s">
        <v>133</v>
      </c>
      <c r="E149" s="41"/>
      <c r="F149" s="228" t="s">
        <v>242</v>
      </c>
      <c r="G149" s="41"/>
      <c r="H149" s="41"/>
      <c r="I149" s="229"/>
      <c r="J149" s="41"/>
      <c r="K149" s="41"/>
      <c r="L149" s="45"/>
      <c r="M149" s="266"/>
      <c r="N149" s="267"/>
      <c r="O149" s="268"/>
      <c r="P149" s="268"/>
      <c r="Q149" s="268"/>
      <c r="R149" s="268"/>
      <c r="S149" s="268"/>
      <c r="T149" s="26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82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ch8N9Yc4mgluEJ8IB7aDhH5dntFzioLWLaYe/an8VGZ52IfyHdQtP01HgXjpLjD2j6jxQD+N/XGGdXyPjcz0yQ==" hashValue="CHFDYaIEwtjZWyfLiPzarkSHoy/TEt8JWm+ysPmdBdeDMNh6DdmbSi7TBsNH9SLDKhfg/Jgl3JncWCAQxRQG7g==" algorithmName="SHA-512" password="8C22"/>
  <autoFilter ref="C88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111151233"/>
    <hyperlink ref="F96" r:id="rId2" display="https://podminky.urs.cz/item/CS_URS_2022_01/183101115"/>
    <hyperlink ref="F99" r:id="rId3" display="https://podminky.urs.cz/item/CS_URS_2022_01/184201112"/>
    <hyperlink ref="F107" r:id="rId4" display="https://podminky.urs.cz/item/CS_URS_2022_01/184215132"/>
    <hyperlink ref="F117" r:id="rId5" display="https://podminky.urs.cz/item/CS_URS_2022_01/184215412"/>
    <hyperlink ref="F120" r:id="rId6" display="https://podminky.urs.cz/item/CS_URS_2022_01/184501131"/>
    <hyperlink ref="F123" r:id="rId7" display="https://podminky.urs.cz/item/CS_URS_2022_01/184813121"/>
    <hyperlink ref="F127" r:id="rId8" display="https://podminky.urs.cz/item/CS_URS_2022_01/184911421"/>
    <hyperlink ref="F132" r:id="rId9" display="https://podminky.urs.cz/item/CS_URS_2022_01/185804311"/>
    <hyperlink ref="F137" r:id="rId10" display="https://podminky.urs.cz/item/CS_URS_2022_01/185851121"/>
    <hyperlink ref="F140" r:id="rId11" display="https://podminky.urs.cz/item/CS_URS_2022_01/185851129"/>
    <hyperlink ref="F149" r:id="rId12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1"/>
    </row>
    <row r="4" s="1" customFormat="1" ht="24.96" customHeight="1">
      <c r="B4" s="21"/>
      <c r="C4" s="142" t="s">
        <v>342</v>
      </c>
      <c r="H4" s="21"/>
    </row>
    <row r="5" s="1" customFormat="1" ht="12" customHeight="1">
      <c r="B5" s="21"/>
      <c r="C5" s="280" t="s">
        <v>13</v>
      </c>
      <c r="D5" s="151" t="s">
        <v>14</v>
      </c>
      <c r="E5" s="1"/>
      <c r="F5" s="1"/>
      <c r="H5" s="21"/>
    </row>
    <row r="6" s="1" customFormat="1" ht="36.96" customHeight="1">
      <c r="B6" s="21"/>
      <c r="C6" s="281" t="s">
        <v>16</v>
      </c>
      <c r="D6" s="282" t="s">
        <v>17</v>
      </c>
      <c r="E6" s="1"/>
      <c r="F6" s="1"/>
      <c r="H6" s="21"/>
    </row>
    <row r="7" s="1" customFormat="1" ht="16.5" customHeight="1">
      <c r="B7" s="21"/>
      <c r="C7" s="144" t="s">
        <v>23</v>
      </c>
      <c r="D7" s="148" t="str">
        <f>'Rekapitulace stavby'!AN8</f>
        <v>29. 3. 2022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7"/>
      <c r="B9" s="283"/>
      <c r="C9" s="284" t="s">
        <v>53</v>
      </c>
      <c r="D9" s="285" t="s">
        <v>54</v>
      </c>
      <c r="E9" s="285" t="s">
        <v>111</v>
      </c>
      <c r="F9" s="286" t="s">
        <v>343</v>
      </c>
      <c r="G9" s="187"/>
      <c r="H9" s="283"/>
    </row>
    <row r="10" s="2" customFormat="1" ht="26.4" customHeight="1">
      <c r="A10" s="39"/>
      <c r="B10" s="45"/>
      <c r="C10" s="287" t="s">
        <v>344</v>
      </c>
      <c r="D10" s="287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88" t="s">
        <v>96</v>
      </c>
      <c r="D11" s="289" t="s">
        <v>19</v>
      </c>
      <c r="E11" s="290" t="s">
        <v>97</v>
      </c>
      <c r="F11" s="291">
        <v>2.2799999999999998</v>
      </c>
      <c r="G11" s="39"/>
      <c r="H11" s="45"/>
    </row>
    <row r="12" s="2" customFormat="1" ht="16.8" customHeight="1">
      <c r="A12" s="39"/>
      <c r="B12" s="45"/>
      <c r="C12" s="292" t="s">
        <v>96</v>
      </c>
      <c r="D12" s="292" t="s">
        <v>218</v>
      </c>
      <c r="E12" s="18" t="s">
        <v>19</v>
      </c>
      <c r="F12" s="293">
        <v>2.2799999999999998</v>
      </c>
      <c r="G12" s="39"/>
      <c r="H12" s="45"/>
    </row>
    <row r="13" s="2" customFormat="1" ht="16.8" customHeight="1">
      <c r="A13" s="39"/>
      <c r="B13" s="45"/>
      <c r="C13" s="294" t="s">
        <v>345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92" t="s">
        <v>214</v>
      </c>
      <c r="D14" s="292" t="s">
        <v>215</v>
      </c>
      <c r="E14" s="18" t="s">
        <v>97</v>
      </c>
      <c r="F14" s="293">
        <v>2.2799999999999998</v>
      </c>
      <c r="G14" s="39"/>
      <c r="H14" s="45"/>
    </row>
    <row r="15" s="2" customFormat="1" ht="16.8" customHeight="1">
      <c r="A15" s="39"/>
      <c r="B15" s="45"/>
      <c r="C15" s="292" t="s">
        <v>219</v>
      </c>
      <c r="D15" s="292" t="s">
        <v>220</v>
      </c>
      <c r="E15" s="18" t="s">
        <v>97</v>
      </c>
      <c r="F15" s="293">
        <v>2.2799999999999998</v>
      </c>
      <c r="G15" s="39"/>
      <c r="H15" s="45"/>
    </row>
    <row r="16" s="2" customFormat="1" ht="26.4" customHeight="1">
      <c r="A16" s="39"/>
      <c r="B16" s="45"/>
      <c r="C16" s="287" t="s">
        <v>346</v>
      </c>
      <c r="D16" s="287" t="s">
        <v>87</v>
      </c>
      <c r="E16" s="39"/>
      <c r="F16" s="39"/>
      <c r="G16" s="39"/>
      <c r="H16" s="45"/>
    </row>
    <row r="17" s="2" customFormat="1" ht="16.8" customHeight="1">
      <c r="A17" s="39"/>
      <c r="B17" s="45"/>
      <c r="C17" s="288" t="s">
        <v>96</v>
      </c>
      <c r="D17" s="289" t="s">
        <v>19</v>
      </c>
      <c r="E17" s="290" t="s">
        <v>97</v>
      </c>
      <c r="F17" s="291">
        <v>22.800000000000001</v>
      </c>
      <c r="G17" s="39"/>
      <c r="H17" s="45"/>
    </row>
    <row r="18" s="2" customFormat="1" ht="16.8" customHeight="1">
      <c r="A18" s="39"/>
      <c r="B18" s="45"/>
      <c r="C18" s="292" t="s">
        <v>19</v>
      </c>
      <c r="D18" s="292" t="s">
        <v>281</v>
      </c>
      <c r="E18" s="18" t="s">
        <v>19</v>
      </c>
      <c r="F18" s="293">
        <v>0</v>
      </c>
      <c r="G18" s="39"/>
      <c r="H18" s="45"/>
    </row>
    <row r="19" s="2" customFormat="1" ht="16.8" customHeight="1">
      <c r="A19" s="39"/>
      <c r="B19" s="45"/>
      <c r="C19" s="292" t="s">
        <v>19</v>
      </c>
      <c r="D19" s="292" t="s">
        <v>282</v>
      </c>
      <c r="E19" s="18" t="s">
        <v>19</v>
      </c>
      <c r="F19" s="293">
        <v>22.800000000000001</v>
      </c>
      <c r="G19" s="39"/>
      <c r="H19" s="45"/>
    </row>
    <row r="20" s="2" customFormat="1" ht="16.8" customHeight="1">
      <c r="A20" s="39"/>
      <c r="B20" s="45"/>
      <c r="C20" s="292" t="s">
        <v>96</v>
      </c>
      <c r="D20" s="292" t="s">
        <v>160</v>
      </c>
      <c r="E20" s="18" t="s">
        <v>19</v>
      </c>
      <c r="F20" s="293">
        <v>22.800000000000001</v>
      </c>
      <c r="G20" s="39"/>
      <c r="H20" s="45"/>
    </row>
    <row r="21" s="2" customFormat="1" ht="16.8" customHeight="1">
      <c r="A21" s="39"/>
      <c r="B21" s="45"/>
      <c r="C21" s="294" t="s">
        <v>345</v>
      </c>
      <c r="D21" s="39"/>
      <c r="E21" s="39"/>
      <c r="F21" s="39"/>
      <c r="G21" s="39"/>
      <c r="H21" s="45"/>
    </row>
    <row r="22" s="2" customFormat="1" ht="16.8" customHeight="1">
      <c r="A22" s="39"/>
      <c r="B22" s="45"/>
      <c r="C22" s="292" t="s">
        <v>277</v>
      </c>
      <c r="D22" s="292" t="s">
        <v>278</v>
      </c>
      <c r="E22" s="18" t="s">
        <v>97</v>
      </c>
      <c r="F22" s="293">
        <v>22.800000000000001</v>
      </c>
      <c r="G22" s="39"/>
      <c r="H22" s="45"/>
    </row>
    <row r="23" s="2" customFormat="1" ht="16.8" customHeight="1">
      <c r="A23" s="39"/>
      <c r="B23" s="45"/>
      <c r="C23" s="292" t="s">
        <v>214</v>
      </c>
      <c r="D23" s="292" t="s">
        <v>215</v>
      </c>
      <c r="E23" s="18" t="s">
        <v>97</v>
      </c>
      <c r="F23" s="293">
        <v>22.800000000000001</v>
      </c>
      <c r="G23" s="39"/>
      <c r="H23" s="45"/>
    </row>
    <row r="24" s="2" customFormat="1" ht="16.8" customHeight="1">
      <c r="A24" s="39"/>
      <c r="B24" s="45"/>
      <c r="C24" s="292" t="s">
        <v>219</v>
      </c>
      <c r="D24" s="292" t="s">
        <v>220</v>
      </c>
      <c r="E24" s="18" t="s">
        <v>97</v>
      </c>
      <c r="F24" s="293">
        <v>22.800000000000001</v>
      </c>
      <c r="G24" s="39"/>
      <c r="H24" s="45"/>
    </row>
    <row r="25" s="2" customFormat="1" ht="26.4" customHeight="1">
      <c r="A25" s="39"/>
      <c r="B25" s="45"/>
      <c r="C25" s="287" t="s">
        <v>347</v>
      </c>
      <c r="D25" s="287" t="s">
        <v>91</v>
      </c>
      <c r="E25" s="39"/>
      <c r="F25" s="39"/>
      <c r="G25" s="39"/>
      <c r="H25" s="45"/>
    </row>
    <row r="26" s="2" customFormat="1" ht="16.8" customHeight="1">
      <c r="A26" s="39"/>
      <c r="B26" s="45"/>
      <c r="C26" s="288" t="s">
        <v>96</v>
      </c>
      <c r="D26" s="289" t="s">
        <v>19</v>
      </c>
      <c r="E26" s="290" t="s">
        <v>97</v>
      </c>
      <c r="F26" s="291">
        <v>18.239999999999998</v>
      </c>
      <c r="G26" s="39"/>
      <c r="H26" s="45"/>
    </row>
    <row r="27" s="2" customFormat="1" ht="16.8" customHeight="1">
      <c r="A27" s="39"/>
      <c r="B27" s="45"/>
      <c r="C27" s="292" t="s">
        <v>19</v>
      </c>
      <c r="D27" s="292" t="s">
        <v>312</v>
      </c>
      <c r="E27" s="18" t="s">
        <v>19</v>
      </c>
      <c r="F27" s="293">
        <v>0</v>
      </c>
      <c r="G27" s="39"/>
      <c r="H27" s="45"/>
    </row>
    <row r="28" s="2" customFormat="1" ht="16.8" customHeight="1">
      <c r="A28" s="39"/>
      <c r="B28" s="45"/>
      <c r="C28" s="292" t="s">
        <v>19</v>
      </c>
      <c r="D28" s="292" t="s">
        <v>313</v>
      </c>
      <c r="E28" s="18" t="s">
        <v>19</v>
      </c>
      <c r="F28" s="293">
        <v>18.239999999999998</v>
      </c>
      <c r="G28" s="39"/>
      <c r="H28" s="45"/>
    </row>
    <row r="29" s="2" customFormat="1" ht="16.8" customHeight="1">
      <c r="A29" s="39"/>
      <c r="B29" s="45"/>
      <c r="C29" s="292" t="s">
        <v>96</v>
      </c>
      <c r="D29" s="292" t="s">
        <v>160</v>
      </c>
      <c r="E29" s="18" t="s">
        <v>19</v>
      </c>
      <c r="F29" s="293">
        <v>18.239999999999998</v>
      </c>
      <c r="G29" s="39"/>
      <c r="H29" s="45"/>
    </row>
    <row r="30" s="2" customFormat="1" ht="16.8" customHeight="1">
      <c r="A30" s="39"/>
      <c r="B30" s="45"/>
      <c r="C30" s="294" t="s">
        <v>345</v>
      </c>
      <c r="D30" s="39"/>
      <c r="E30" s="39"/>
      <c r="F30" s="39"/>
      <c r="G30" s="39"/>
      <c r="H30" s="45"/>
    </row>
    <row r="31" s="2" customFormat="1" ht="16.8" customHeight="1">
      <c r="A31" s="39"/>
      <c r="B31" s="45"/>
      <c r="C31" s="292" t="s">
        <v>277</v>
      </c>
      <c r="D31" s="292" t="s">
        <v>278</v>
      </c>
      <c r="E31" s="18" t="s">
        <v>97</v>
      </c>
      <c r="F31" s="293">
        <v>18.239999999999998</v>
      </c>
      <c r="G31" s="39"/>
      <c r="H31" s="45"/>
    </row>
    <row r="32" s="2" customFormat="1" ht="16.8" customHeight="1">
      <c r="A32" s="39"/>
      <c r="B32" s="45"/>
      <c r="C32" s="292" t="s">
        <v>214</v>
      </c>
      <c r="D32" s="292" t="s">
        <v>215</v>
      </c>
      <c r="E32" s="18" t="s">
        <v>97</v>
      </c>
      <c r="F32" s="293">
        <v>18.239999999999998</v>
      </c>
      <c r="G32" s="39"/>
      <c r="H32" s="45"/>
    </row>
    <row r="33" s="2" customFormat="1" ht="16.8" customHeight="1">
      <c r="A33" s="39"/>
      <c r="B33" s="45"/>
      <c r="C33" s="292" t="s">
        <v>219</v>
      </c>
      <c r="D33" s="292" t="s">
        <v>220</v>
      </c>
      <c r="E33" s="18" t="s">
        <v>97</v>
      </c>
      <c r="F33" s="293">
        <v>18.239999999999998</v>
      </c>
      <c r="G33" s="39"/>
      <c r="H33" s="45"/>
    </row>
    <row r="34" s="2" customFormat="1" ht="26.4" customHeight="1">
      <c r="A34" s="39"/>
      <c r="B34" s="45"/>
      <c r="C34" s="287" t="s">
        <v>348</v>
      </c>
      <c r="D34" s="287" t="s">
        <v>94</v>
      </c>
      <c r="E34" s="39"/>
      <c r="F34" s="39"/>
      <c r="G34" s="39"/>
      <c r="H34" s="45"/>
    </row>
    <row r="35" s="2" customFormat="1" ht="16.8" customHeight="1">
      <c r="A35" s="39"/>
      <c r="B35" s="45"/>
      <c r="C35" s="288" t="s">
        <v>96</v>
      </c>
      <c r="D35" s="289" t="s">
        <v>19</v>
      </c>
      <c r="E35" s="290" t="s">
        <v>97</v>
      </c>
      <c r="F35" s="291">
        <v>13.68</v>
      </c>
      <c r="G35" s="39"/>
      <c r="H35" s="45"/>
    </row>
    <row r="36" s="2" customFormat="1" ht="16.8" customHeight="1">
      <c r="A36" s="39"/>
      <c r="B36" s="45"/>
      <c r="C36" s="292" t="s">
        <v>19</v>
      </c>
      <c r="D36" s="292" t="s">
        <v>335</v>
      </c>
      <c r="E36" s="18" t="s">
        <v>19</v>
      </c>
      <c r="F36" s="293">
        <v>0</v>
      </c>
      <c r="G36" s="39"/>
      <c r="H36" s="45"/>
    </row>
    <row r="37" s="2" customFormat="1" ht="16.8" customHeight="1">
      <c r="A37" s="39"/>
      <c r="B37" s="45"/>
      <c r="C37" s="292" t="s">
        <v>19</v>
      </c>
      <c r="D37" s="292" t="s">
        <v>336</v>
      </c>
      <c r="E37" s="18" t="s">
        <v>19</v>
      </c>
      <c r="F37" s="293">
        <v>13.68</v>
      </c>
      <c r="G37" s="39"/>
      <c r="H37" s="45"/>
    </row>
    <row r="38" s="2" customFormat="1" ht="16.8" customHeight="1">
      <c r="A38" s="39"/>
      <c r="B38" s="45"/>
      <c r="C38" s="292" t="s">
        <v>96</v>
      </c>
      <c r="D38" s="292" t="s">
        <v>160</v>
      </c>
      <c r="E38" s="18" t="s">
        <v>19</v>
      </c>
      <c r="F38" s="293">
        <v>13.68</v>
      </c>
      <c r="G38" s="39"/>
      <c r="H38" s="45"/>
    </row>
    <row r="39" s="2" customFormat="1" ht="16.8" customHeight="1">
      <c r="A39" s="39"/>
      <c r="B39" s="45"/>
      <c r="C39" s="294" t="s">
        <v>345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292" t="s">
        <v>277</v>
      </c>
      <c r="D40" s="292" t="s">
        <v>278</v>
      </c>
      <c r="E40" s="18" t="s">
        <v>97</v>
      </c>
      <c r="F40" s="293">
        <v>13.68</v>
      </c>
      <c r="G40" s="39"/>
      <c r="H40" s="45"/>
    </row>
    <row r="41" s="2" customFormat="1" ht="16.8" customHeight="1">
      <c r="A41" s="39"/>
      <c r="B41" s="45"/>
      <c r="C41" s="292" t="s">
        <v>214</v>
      </c>
      <c r="D41" s="292" t="s">
        <v>215</v>
      </c>
      <c r="E41" s="18" t="s">
        <v>97</v>
      </c>
      <c r="F41" s="293">
        <v>13.68</v>
      </c>
      <c r="G41" s="39"/>
      <c r="H41" s="45"/>
    </row>
    <row r="42" s="2" customFormat="1" ht="16.8" customHeight="1">
      <c r="A42" s="39"/>
      <c r="B42" s="45"/>
      <c r="C42" s="292" t="s">
        <v>219</v>
      </c>
      <c r="D42" s="292" t="s">
        <v>220</v>
      </c>
      <c r="E42" s="18" t="s">
        <v>97</v>
      </c>
      <c r="F42" s="293">
        <v>13.68</v>
      </c>
      <c r="G42" s="39"/>
      <c r="H42" s="45"/>
    </row>
    <row r="43" s="2" customFormat="1" ht="7.44" customHeight="1">
      <c r="A43" s="39"/>
      <c r="B43" s="167"/>
      <c r="C43" s="168"/>
      <c r="D43" s="168"/>
      <c r="E43" s="168"/>
      <c r="F43" s="168"/>
      <c r="G43" s="168"/>
      <c r="H43" s="45"/>
    </row>
    <row r="44" s="2" customFormat="1">
      <c r="A44" s="39"/>
      <c r="B44" s="39"/>
      <c r="C44" s="39"/>
      <c r="D44" s="39"/>
      <c r="E44" s="39"/>
      <c r="F44" s="39"/>
      <c r="G44" s="39"/>
      <c r="H44" s="39"/>
    </row>
  </sheetData>
  <sheetProtection sheet="1" formatColumns="0" formatRows="0" objects="1" scenarios="1" spinCount="100000" saltValue="lWfSJI4PY/lB6CCCcS0qFM3Mjom9dM5JNgUBIBfvCKf8nSDsHW8dmcn/SLoq2PbLTw1olShlpiDALeBd4+96iw==" hashValue="xlL+l1bF9jiUQ1N5XcnmyHScwIWiBfFjCnOqzZ6ZnFnGPe4y0fr2WGuOhQnBgJJzz80IJOIjxzYejMk34So3Rw==" algorithmName="SHA-512" password="8C22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349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350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351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352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353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354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355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356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357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358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359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79</v>
      </c>
      <c r="F18" s="306" t="s">
        <v>360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361</v>
      </c>
      <c r="F19" s="306" t="s">
        <v>362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363</v>
      </c>
      <c r="F20" s="306" t="s">
        <v>364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365</v>
      </c>
      <c r="F21" s="306" t="s">
        <v>366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367</v>
      </c>
      <c r="F22" s="306" t="s">
        <v>368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88</v>
      </c>
      <c r="F23" s="306" t="s">
        <v>369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370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371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372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373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374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375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376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377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378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110</v>
      </c>
      <c r="F36" s="306"/>
      <c r="G36" s="306" t="s">
        <v>379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380</v>
      </c>
      <c r="F37" s="306"/>
      <c r="G37" s="306" t="s">
        <v>381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53</v>
      </c>
      <c r="F38" s="306"/>
      <c r="G38" s="306" t="s">
        <v>382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54</v>
      </c>
      <c r="F39" s="306"/>
      <c r="G39" s="306" t="s">
        <v>383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111</v>
      </c>
      <c r="F40" s="306"/>
      <c r="G40" s="306" t="s">
        <v>384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112</v>
      </c>
      <c r="F41" s="306"/>
      <c r="G41" s="306" t="s">
        <v>385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386</v>
      </c>
      <c r="F42" s="306"/>
      <c r="G42" s="306" t="s">
        <v>387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388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389</v>
      </c>
      <c r="F44" s="306"/>
      <c r="G44" s="306" t="s">
        <v>390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114</v>
      </c>
      <c r="F45" s="306"/>
      <c r="G45" s="306" t="s">
        <v>391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392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393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394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395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396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397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398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399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400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401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402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403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404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405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406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407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408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409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410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411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412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413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414</v>
      </c>
      <c r="D76" s="324"/>
      <c r="E76" s="324"/>
      <c r="F76" s="324" t="s">
        <v>415</v>
      </c>
      <c r="G76" s="325"/>
      <c r="H76" s="324" t="s">
        <v>54</v>
      </c>
      <c r="I76" s="324" t="s">
        <v>57</v>
      </c>
      <c r="J76" s="324" t="s">
        <v>416</v>
      </c>
      <c r="K76" s="323"/>
    </row>
    <row r="77" s="1" customFormat="1" ht="17.25" customHeight="1">
      <c r="B77" s="321"/>
      <c r="C77" s="326" t="s">
        <v>417</v>
      </c>
      <c r="D77" s="326"/>
      <c r="E77" s="326"/>
      <c r="F77" s="327" t="s">
        <v>418</v>
      </c>
      <c r="G77" s="328"/>
      <c r="H77" s="326"/>
      <c r="I77" s="326"/>
      <c r="J77" s="326" t="s">
        <v>419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53</v>
      </c>
      <c r="D79" s="331"/>
      <c r="E79" s="331"/>
      <c r="F79" s="332" t="s">
        <v>420</v>
      </c>
      <c r="G79" s="333"/>
      <c r="H79" s="309" t="s">
        <v>421</v>
      </c>
      <c r="I79" s="309" t="s">
        <v>422</v>
      </c>
      <c r="J79" s="309">
        <v>20</v>
      </c>
      <c r="K79" s="323"/>
    </row>
    <row r="80" s="1" customFormat="1" ht="15" customHeight="1">
      <c r="B80" s="321"/>
      <c r="C80" s="309" t="s">
        <v>423</v>
      </c>
      <c r="D80" s="309"/>
      <c r="E80" s="309"/>
      <c r="F80" s="332" t="s">
        <v>420</v>
      </c>
      <c r="G80" s="333"/>
      <c r="H80" s="309" t="s">
        <v>424</v>
      </c>
      <c r="I80" s="309" t="s">
        <v>422</v>
      </c>
      <c r="J80" s="309">
        <v>120</v>
      </c>
      <c r="K80" s="323"/>
    </row>
    <row r="81" s="1" customFormat="1" ht="15" customHeight="1">
      <c r="B81" s="334"/>
      <c r="C81" s="309" t="s">
        <v>425</v>
      </c>
      <c r="D81" s="309"/>
      <c r="E81" s="309"/>
      <c r="F81" s="332" t="s">
        <v>426</v>
      </c>
      <c r="G81" s="333"/>
      <c r="H81" s="309" t="s">
        <v>427</v>
      </c>
      <c r="I81" s="309" t="s">
        <v>422</v>
      </c>
      <c r="J81" s="309">
        <v>50</v>
      </c>
      <c r="K81" s="323"/>
    </row>
    <row r="82" s="1" customFormat="1" ht="15" customHeight="1">
      <c r="B82" s="334"/>
      <c r="C82" s="309" t="s">
        <v>428</v>
      </c>
      <c r="D82" s="309"/>
      <c r="E82" s="309"/>
      <c r="F82" s="332" t="s">
        <v>420</v>
      </c>
      <c r="G82" s="333"/>
      <c r="H82" s="309" t="s">
        <v>429</v>
      </c>
      <c r="I82" s="309" t="s">
        <v>430</v>
      </c>
      <c r="J82" s="309"/>
      <c r="K82" s="323"/>
    </row>
    <row r="83" s="1" customFormat="1" ht="15" customHeight="1">
      <c r="B83" s="334"/>
      <c r="C83" s="335" t="s">
        <v>431</v>
      </c>
      <c r="D83" s="335"/>
      <c r="E83" s="335"/>
      <c r="F83" s="336" t="s">
        <v>426</v>
      </c>
      <c r="G83" s="335"/>
      <c r="H83" s="335" t="s">
        <v>432</v>
      </c>
      <c r="I83" s="335" t="s">
        <v>422</v>
      </c>
      <c r="J83" s="335">
        <v>15</v>
      </c>
      <c r="K83" s="323"/>
    </row>
    <row r="84" s="1" customFormat="1" ht="15" customHeight="1">
      <c r="B84" s="334"/>
      <c r="C84" s="335" t="s">
        <v>433</v>
      </c>
      <c r="D84" s="335"/>
      <c r="E84" s="335"/>
      <c r="F84" s="336" t="s">
        <v>426</v>
      </c>
      <c r="G84" s="335"/>
      <c r="H84" s="335" t="s">
        <v>434</v>
      </c>
      <c r="I84" s="335" t="s">
        <v>422</v>
      </c>
      <c r="J84" s="335">
        <v>15</v>
      </c>
      <c r="K84" s="323"/>
    </row>
    <row r="85" s="1" customFormat="1" ht="15" customHeight="1">
      <c r="B85" s="334"/>
      <c r="C85" s="335" t="s">
        <v>435</v>
      </c>
      <c r="D85" s="335"/>
      <c r="E85" s="335"/>
      <c r="F85" s="336" t="s">
        <v>426</v>
      </c>
      <c r="G85" s="335"/>
      <c r="H85" s="335" t="s">
        <v>436</v>
      </c>
      <c r="I85" s="335" t="s">
        <v>422</v>
      </c>
      <c r="J85" s="335">
        <v>20</v>
      </c>
      <c r="K85" s="323"/>
    </row>
    <row r="86" s="1" customFormat="1" ht="15" customHeight="1">
      <c r="B86" s="334"/>
      <c r="C86" s="335" t="s">
        <v>437</v>
      </c>
      <c r="D86" s="335"/>
      <c r="E86" s="335"/>
      <c r="F86" s="336" t="s">
        <v>426</v>
      </c>
      <c r="G86" s="335"/>
      <c r="H86" s="335" t="s">
        <v>438</v>
      </c>
      <c r="I86" s="335" t="s">
        <v>422</v>
      </c>
      <c r="J86" s="335">
        <v>20</v>
      </c>
      <c r="K86" s="323"/>
    </row>
    <row r="87" s="1" customFormat="1" ht="15" customHeight="1">
      <c r="B87" s="334"/>
      <c r="C87" s="309" t="s">
        <v>439</v>
      </c>
      <c r="D87" s="309"/>
      <c r="E87" s="309"/>
      <c r="F87" s="332" t="s">
        <v>426</v>
      </c>
      <c r="G87" s="333"/>
      <c r="H87" s="309" t="s">
        <v>440</v>
      </c>
      <c r="I87" s="309" t="s">
        <v>422</v>
      </c>
      <c r="J87" s="309">
        <v>50</v>
      </c>
      <c r="K87" s="323"/>
    </row>
    <row r="88" s="1" customFormat="1" ht="15" customHeight="1">
      <c r="B88" s="334"/>
      <c r="C88" s="309" t="s">
        <v>441</v>
      </c>
      <c r="D88" s="309"/>
      <c r="E88" s="309"/>
      <c r="F88" s="332" t="s">
        <v>426</v>
      </c>
      <c r="G88" s="333"/>
      <c r="H88" s="309" t="s">
        <v>442</v>
      </c>
      <c r="I88" s="309" t="s">
        <v>422</v>
      </c>
      <c r="J88" s="309">
        <v>20</v>
      </c>
      <c r="K88" s="323"/>
    </row>
    <row r="89" s="1" customFormat="1" ht="15" customHeight="1">
      <c r="B89" s="334"/>
      <c r="C89" s="309" t="s">
        <v>443</v>
      </c>
      <c r="D89" s="309"/>
      <c r="E89" s="309"/>
      <c r="F89" s="332" t="s">
        <v>426</v>
      </c>
      <c r="G89" s="333"/>
      <c r="H89" s="309" t="s">
        <v>444</v>
      </c>
      <c r="I89" s="309" t="s">
        <v>422</v>
      </c>
      <c r="J89" s="309">
        <v>20</v>
      </c>
      <c r="K89" s="323"/>
    </row>
    <row r="90" s="1" customFormat="1" ht="15" customHeight="1">
      <c r="B90" s="334"/>
      <c r="C90" s="309" t="s">
        <v>445</v>
      </c>
      <c r="D90" s="309"/>
      <c r="E90" s="309"/>
      <c r="F90" s="332" t="s">
        <v>426</v>
      </c>
      <c r="G90" s="333"/>
      <c r="H90" s="309" t="s">
        <v>446</v>
      </c>
      <c r="I90" s="309" t="s">
        <v>422</v>
      </c>
      <c r="J90" s="309">
        <v>50</v>
      </c>
      <c r="K90" s="323"/>
    </row>
    <row r="91" s="1" customFormat="1" ht="15" customHeight="1">
      <c r="B91" s="334"/>
      <c r="C91" s="309" t="s">
        <v>447</v>
      </c>
      <c r="D91" s="309"/>
      <c r="E91" s="309"/>
      <c r="F91" s="332" t="s">
        <v>426</v>
      </c>
      <c r="G91" s="333"/>
      <c r="H91" s="309" t="s">
        <v>447</v>
      </c>
      <c r="I91" s="309" t="s">
        <v>422</v>
      </c>
      <c r="J91" s="309">
        <v>50</v>
      </c>
      <c r="K91" s="323"/>
    </row>
    <row r="92" s="1" customFormat="1" ht="15" customHeight="1">
      <c r="B92" s="334"/>
      <c r="C92" s="309" t="s">
        <v>448</v>
      </c>
      <c r="D92" s="309"/>
      <c r="E92" s="309"/>
      <c r="F92" s="332" t="s">
        <v>426</v>
      </c>
      <c r="G92" s="333"/>
      <c r="H92" s="309" t="s">
        <v>449</v>
      </c>
      <c r="I92" s="309" t="s">
        <v>422</v>
      </c>
      <c r="J92" s="309">
        <v>255</v>
      </c>
      <c r="K92" s="323"/>
    </row>
    <row r="93" s="1" customFormat="1" ht="15" customHeight="1">
      <c r="B93" s="334"/>
      <c r="C93" s="309" t="s">
        <v>450</v>
      </c>
      <c r="D93" s="309"/>
      <c r="E93" s="309"/>
      <c r="F93" s="332" t="s">
        <v>420</v>
      </c>
      <c r="G93" s="333"/>
      <c r="H93" s="309" t="s">
        <v>451</v>
      </c>
      <c r="I93" s="309" t="s">
        <v>452</v>
      </c>
      <c r="J93" s="309"/>
      <c r="K93" s="323"/>
    </row>
    <row r="94" s="1" customFormat="1" ht="15" customHeight="1">
      <c r="B94" s="334"/>
      <c r="C94" s="309" t="s">
        <v>453</v>
      </c>
      <c r="D94" s="309"/>
      <c r="E94" s="309"/>
      <c r="F94" s="332" t="s">
        <v>420</v>
      </c>
      <c r="G94" s="333"/>
      <c r="H94" s="309" t="s">
        <v>454</v>
      </c>
      <c r="I94" s="309" t="s">
        <v>455</v>
      </c>
      <c r="J94" s="309"/>
      <c r="K94" s="323"/>
    </row>
    <row r="95" s="1" customFormat="1" ht="15" customHeight="1">
      <c r="B95" s="334"/>
      <c r="C95" s="309" t="s">
        <v>456</v>
      </c>
      <c r="D95" s="309"/>
      <c r="E95" s="309"/>
      <c r="F95" s="332" t="s">
        <v>420</v>
      </c>
      <c r="G95" s="333"/>
      <c r="H95" s="309" t="s">
        <v>456</v>
      </c>
      <c r="I95" s="309" t="s">
        <v>455</v>
      </c>
      <c r="J95" s="309"/>
      <c r="K95" s="323"/>
    </row>
    <row r="96" s="1" customFormat="1" ht="15" customHeight="1">
      <c r="B96" s="334"/>
      <c r="C96" s="309" t="s">
        <v>38</v>
      </c>
      <c r="D96" s="309"/>
      <c r="E96" s="309"/>
      <c r="F96" s="332" t="s">
        <v>420</v>
      </c>
      <c r="G96" s="333"/>
      <c r="H96" s="309" t="s">
        <v>457</v>
      </c>
      <c r="I96" s="309" t="s">
        <v>455</v>
      </c>
      <c r="J96" s="309"/>
      <c r="K96" s="323"/>
    </row>
    <row r="97" s="1" customFormat="1" ht="15" customHeight="1">
      <c r="B97" s="334"/>
      <c r="C97" s="309" t="s">
        <v>48</v>
      </c>
      <c r="D97" s="309"/>
      <c r="E97" s="309"/>
      <c r="F97" s="332" t="s">
        <v>420</v>
      </c>
      <c r="G97" s="333"/>
      <c r="H97" s="309" t="s">
        <v>458</v>
      </c>
      <c r="I97" s="309" t="s">
        <v>455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459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414</v>
      </c>
      <c r="D103" s="324"/>
      <c r="E103" s="324"/>
      <c r="F103" s="324" t="s">
        <v>415</v>
      </c>
      <c r="G103" s="325"/>
      <c r="H103" s="324" t="s">
        <v>54</v>
      </c>
      <c r="I103" s="324" t="s">
        <v>57</v>
      </c>
      <c r="J103" s="324" t="s">
        <v>416</v>
      </c>
      <c r="K103" s="323"/>
    </row>
    <row r="104" s="1" customFormat="1" ht="17.25" customHeight="1">
      <c r="B104" s="321"/>
      <c r="C104" s="326" t="s">
        <v>417</v>
      </c>
      <c r="D104" s="326"/>
      <c r="E104" s="326"/>
      <c r="F104" s="327" t="s">
        <v>418</v>
      </c>
      <c r="G104" s="328"/>
      <c r="H104" s="326"/>
      <c r="I104" s="326"/>
      <c r="J104" s="326" t="s">
        <v>419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53</v>
      </c>
      <c r="D106" s="331"/>
      <c r="E106" s="331"/>
      <c r="F106" s="332" t="s">
        <v>420</v>
      </c>
      <c r="G106" s="309"/>
      <c r="H106" s="309" t="s">
        <v>460</v>
      </c>
      <c r="I106" s="309" t="s">
        <v>422</v>
      </c>
      <c r="J106" s="309">
        <v>20</v>
      </c>
      <c r="K106" s="323"/>
    </row>
    <row r="107" s="1" customFormat="1" ht="15" customHeight="1">
      <c r="B107" s="321"/>
      <c r="C107" s="309" t="s">
        <v>423</v>
      </c>
      <c r="D107" s="309"/>
      <c r="E107" s="309"/>
      <c r="F107" s="332" t="s">
        <v>420</v>
      </c>
      <c r="G107" s="309"/>
      <c r="H107" s="309" t="s">
        <v>460</v>
      </c>
      <c r="I107" s="309" t="s">
        <v>422</v>
      </c>
      <c r="J107" s="309">
        <v>120</v>
      </c>
      <c r="K107" s="323"/>
    </row>
    <row r="108" s="1" customFormat="1" ht="15" customHeight="1">
      <c r="B108" s="334"/>
      <c r="C108" s="309" t="s">
        <v>425</v>
      </c>
      <c r="D108" s="309"/>
      <c r="E108" s="309"/>
      <c r="F108" s="332" t="s">
        <v>426</v>
      </c>
      <c r="G108" s="309"/>
      <c r="H108" s="309" t="s">
        <v>460</v>
      </c>
      <c r="I108" s="309" t="s">
        <v>422</v>
      </c>
      <c r="J108" s="309">
        <v>50</v>
      </c>
      <c r="K108" s="323"/>
    </row>
    <row r="109" s="1" customFormat="1" ht="15" customHeight="1">
      <c r="B109" s="334"/>
      <c r="C109" s="309" t="s">
        <v>428</v>
      </c>
      <c r="D109" s="309"/>
      <c r="E109" s="309"/>
      <c r="F109" s="332" t="s">
        <v>420</v>
      </c>
      <c r="G109" s="309"/>
      <c r="H109" s="309" t="s">
        <v>460</v>
      </c>
      <c r="I109" s="309" t="s">
        <v>430</v>
      </c>
      <c r="J109" s="309"/>
      <c r="K109" s="323"/>
    </row>
    <row r="110" s="1" customFormat="1" ht="15" customHeight="1">
      <c r="B110" s="334"/>
      <c r="C110" s="309" t="s">
        <v>439</v>
      </c>
      <c r="D110" s="309"/>
      <c r="E110" s="309"/>
      <c r="F110" s="332" t="s">
        <v>426</v>
      </c>
      <c r="G110" s="309"/>
      <c r="H110" s="309" t="s">
        <v>460</v>
      </c>
      <c r="I110" s="309" t="s">
        <v>422</v>
      </c>
      <c r="J110" s="309">
        <v>50</v>
      </c>
      <c r="K110" s="323"/>
    </row>
    <row r="111" s="1" customFormat="1" ht="15" customHeight="1">
      <c r="B111" s="334"/>
      <c r="C111" s="309" t="s">
        <v>447</v>
      </c>
      <c r="D111" s="309"/>
      <c r="E111" s="309"/>
      <c r="F111" s="332" t="s">
        <v>426</v>
      </c>
      <c r="G111" s="309"/>
      <c r="H111" s="309" t="s">
        <v>460</v>
      </c>
      <c r="I111" s="309" t="s">
        <v>422</v>
      </c>
      <c r="J111" s="309">
        <v>50</v>
      </c>
      <c r="K111" s="323"/>
    </row>
    <row r="112" s="1" customFormat="1" ht="15" customHeight="1">
      <c r="B112" s="334"/>
      <c r="C112" s="309" t="s">
        <v>445</v>
      </c>
      <c r="D112" s="309"/>
      <c r="E112" s="309"/>
      <c r="F112" s="332" t="s">
        <v>426</v>
      </c>
      <c r="G112" s="309"/>
      <c r="H112" s="309" t="s">
        <v>460</v>
      </c>
      <c r="I112" s="309" t="s">
        <v>422</v>
      </c>
      <c r="J112" s="309">
        <v>50</v>
      </c>
      <c r="K112" s="323"/>
    </row>
    <row r="113" s="1" customFormat="1" ht="15" customHeight="1">
      <c r="B113" s="334"/>
      <c r="C113" s="309" t="s">
        <v>53</v>
      </c>
      <c r="D113" s="309"/>
      <c r="E113" s="309"/>
      <c r="F113" s="332" t="s">
        <v>420</v>
      </c>
      <c r="G113" s="309"/>
      <c r="H113" s="309" t="s">
        <v>461</v>
      </c>
      <c r="I113" s="309" t="s">
        <v>422</v>
      </c>
      <c r="J113" s="309">
        <v>20</v>
      </c>
      <c r="K113" s="323"/>
    </row>
    <row r="114" s="1" customFormat="1" ht="15" customHeight="1">
      <c r="B114" s="334"/>
      <c r="C114" s="309" t="s">
        <v>462</v>
      </c>
      <c r="D114" s="309"/>
      <c r="E114" s="309"/>
      <c r="F114" s="332" t="s">
        <v>420</v>
      </c>
      <c r="G114" s="309"/>
      <c r="H114" s="309" t="s">
        <v>463</v>
      </c>
      <c r="I114" s="309" t="s">
        <v>422</v>
      </c>
      <c r="J114" s="309">
        <v>120</v>
      </c>
      <c r="K114" s="323"/>
    </row>
    <row r="115" s="1" customFormat="1" ht="15" customHeight="1">
      <c r="B115" s="334"/>
      <c r="C115" s="309" t="s">
        <v>38</v>
      </c>
      <c r="D115" s="309"/>
      <c r="E115" s="309"/>
      <c r="F115" s="332" t="s">
        <v>420</v>
      </c>
      <c r="G115" s="309"/>
      <c r="H115" s="309" t="s">
        <v>464</v>
      </c>
      <c r="I115" s="309" t="s">
        <v>455</v>
      </c>
      <c r="J115" s="309"/>
      <c r="K115" s="323"/>
    </row>
    <row r="116" s="1" customFormat="1" ht="15" customHeight="1">
      <c r="B116" s="334"/>
      <c r="C116" s="309" t="s">
        <v>48</v>
      </c>
      <c r="D116" s="309"/>
      <c r="E116" s="309"/>
      <c r="F116" s="332" t="s">
        <v>420</v>
      </c>
      <c r="G116" s="309"/>
      <c r="H116" s="309" t="s">
        <v>465</v>
      </c>
      <c r="I116" s="309" t="s">
        <v>455</v>
      </c>
      <c r="J116" s="309"/>
      <c r="K116" s="323"/>
    </row>
    <row r="117" s="1" customFormat="1" ht="15" customHeight="1">
      <c r="B117" s="334"/>
      <c r="C117" s="309" t="s">
        <v>57</v>
      </c>
      <c r="D117" s="309"/>
      <c r="E117" s="309"/>
      <c r="F117" s="332" t="s">
        <v>420</v>
      </c>
      <c r="G117" s="309"/>
      <c r="H117" s="309" t="s">
        <v>466</v>
      </c>
      <c r="I117" s="309" t="s">
        <v>467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468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414</v>
      </c>
      <c r="D123" s="324"/>
      <c r="E123" s="324"/>
      <c r="F123" s="324" t="s">
        <v>415</v>
      </c>
      <c r="G123" s="325"/>
      <c r="H123" s="324" t="s">
        <v>54</v>
      </c>
      <c r="I123" s="324" t="s">
        <v>57</v>
      </c>
      <c r="J123" s="324" t="s">
        <v>416</v>
      </c>
      <c r="K123" s="353"/>
    </row>
    <row r="124" s="1" customFormat="1" ht="17.25" customHeight="1">
      <c r="B124" s="352"/>
      <c r="C124" s="326" t="s">
        <v>417</v>
      </c>
      <c r="D124" s="326"/>
      <c r="E124" s="326"/>
      <c r="F124" s="327" t="s">
        <v>418</v>
      </c>
      <c r="G124" s="328"/>
      <c r="H124" s="326"/>
      <c r="I124" s="326"/>
      <c r="J124" s="326" t="s">
        <v>419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423</v>
      </c>
      <c r="D126" s="331"/>
      <c r="E126" s="331"/>
      <c r="F126" s="332" t="s">
        <v>420</v>
      </c>
      <c r="G126" s="309"/>
      <c r="H126" s="309" t="s">
        <v>460</v>
      </c>
      <c r="I126" s="309" t="s">
        <v>422</v>
      </c>
      <c r="J126" s="309">
        <v>120</v>
      </c>
      <c r="K126" s="357"/>
    </row>
    <row r="127" s="1" customFormat="1" ht="15" customHeight="1">
      <c r="B127" s="354"/>
      <c r="C127" s="309" t="s">
        <v>469</v>
      </c>
      <c r="D127" s="309"/>
      <c r="E127" s="309"/>
      <c r="F127" s="332" t="s">
        <v>420</v>
      </c>
      <c r="G127" s="309"/>
      <c r="H127" s="309" t="s">
        <v>470</v>
      </c>
      <c r="I127" s="309" t="s">
        <v>422</v>
      </c>
      <c r="J127" s="309" t="s">
        <v>471</v>
      </c>
      <c r="K127" s="357"/>
    </row>
    <row r="128" s="1" customFormat="1" ht="15" customHeight="1">
      <c r="B128" s="354"/>
      <c r="C128" s="309" t="s">
        <v>88</v>
      </c>
      <c r="D128" s="309"/>
      <c r="E128" s="309"/>
      <c r="F128" s="332" t="s">
        <v>420</v>
      </c>
      <c r="G128" s="309"/>
      <c r="H128" s="309" t="s">
        <v>472</v>
      </c>
      <c r="I128" s="309" t="s">
        <v>422</v>
      </c>
      <c r="J128" s="309" t="s">
        <v>471</v>
      </c>
      <c r="K128" s="357"/>
    </row>
    <row r="129" s="1" customFormat="1" ht="15" customHeight="1">
      <c r="B129" s="354"/>
      <c r="C129" s="309" t="s">
        <v>431</v>
      </c>
      <c r="D129" s="309"/>
      <c r="E129" s="309"/>
      <c r="F129" s="332" t="s">
        <v>426</v>
      </c>
      <c r="G129" s="309"/>
      <c r="H129" s="309" t="s">
        <v>432</v>
      </c>
      <c r="I129" s="309" t="s">
        <v>422</v>
      </c>
      <c r="J129" s="309">
        <v>15</v>
      </c>
      <c r="K129" s="357"/>
    </row>
    <row r="130" s="1" customFormat="1" ht="15" customHeight="1">
      <c r="B130" s="354"/>
      <c r="C130" s="335" t="s">
        <v>433</v>
      </c>
      <c r="D130" s="335"/>
      <c r="E130" s="335"/>
      <c r="F130" s="336" t="s">
        <v>426</v>
      </c>
      <c r="G130" s="335"/>
      <c r="H130" s="335" t="s">
        <v>434</v>
      </c>
      <c r="I130" s="335" t="s">
        <v>422</v>
      </c>
      <c r="J130" s="335">
        <v>15</v>
      </c>
      <c r="K130" s="357"/>
    </row>
    <row r="131" s="1" customFormat="1" ht="15" customHeight="1">
      <c r="B131" s="354"/>
      <c r="C131" s="335" t="s">
        <v>435</v>
      </c>
      <c r="D131" s="335"/>
      <c r="E131" s="335"/>
      <c r="F131" s="336" t="s">
        <v>426</v>
      </c>
      <c r="G131" s="335"/>
      <c r="H131" s="335" t="s">
        <v>436</v>
      </c>
      <c r="I131" s="335" t="s">
        <v>422</v>
      </c>
      <c r="J131" s="335">
        <v>20</v>
      </c>
      <c r="K131" s="357"/>
    </row>
    <row r="132" s="1" customFormat="1" ht="15" customHeight="1">
      <c r="B132" s="354"/>
      <c r="C132" s="335" t="s">
        <v>437</v>
      </c>
      <c r="D132" s="335"/>
      <c r="E132" s="335"/>
      <c r="F132" s="336" t="s">
        <v>426</v>
      </c>
      <c r="G132" s="335"/>
      <c r="H132" s="335" t="s">
        <v>438</v>
      </c>
      <c r="I132" s="335" t="s">
        <v>422</v>
      </c>
      <c r="J132" s="335">
        <v>20</v>
      </c>
      <c r="K132" s="357"/>
    </row>
    <row r="133" s="1" customFormat="1" ht="15" customHeight="1">
      <c r="B133" s="354"/>
      <c r="C133" s="309" t="s">
        <v>425</v>
      </c>
      <c r="D133" s="309"/>
      <c r="E133" s="309"/>
      <c r="F133" s="332" t="s">
        <v>426</v>
      </c>
      <c r="G133" s="309"/>
      <c r="H133" s="309" t="s">
        <v>460</v>
      </c>
      <c r="I133" s="309" t="s">
        <v>422</v>
      </c>
      <c r="J133" s="309">
        <v>50</v>
      </c>
      <c r="K133" s="357"/>
    </row>
    <row r="134" s="1" customFormat="1" ht="15" customHeight="1">
      <c r="B134" s="354"/>
      <c r="C134" s="309" t="s">
        <v>439</v>
      </c>
      <c r="D134" s="309"/>
      <c r="E134" s="309"/>
      <c r="F134" s="332" t="s">
        <v>426</v>
      </c>
      <c r="G134" s="309"/>
      <c r="H134" s="309" t="s">
        <v>460</v>
      </c>
      <c r="I134" s="309" t="s">
        <v>422</v>
      </c>
      <c r="J134" s="309">
        <v>50</v>
      </c>
      <c r="K134" s="357"/>
    </row>
    <row r="135" s="1" customFormat="1" ht="15" customHeight="1">
      <c r="B135" s="354"/>
      <c r="C135" s="309" t="s">
        <v>445</v>
      </c>
      <c r="D135" s="309"/>
      <c r="E135" s="309"/>
      <c r="F135" s="332" t="s">
        <v>426</v>
      </c>
      <c r="G135" s="309"/>
      <c r="H135" s="309" t="s">
        <v>460</v>
      </c>
      <c r="I135" s="309" t="s">
        <v>422</v>
      </c>
      <c r="J135" s="309">
        <v>50</v>
      </c>
      <c r="K135" s="357"/>
    </row>
    <row r="136" s="1" customFormat="1" ht="15" customHeight="1">
      <c r="B136" s="354"/>
      <c r="C136" s="309" t="s">
        <v>447</v>
      </c>
      <c r="D136" s="309"/>
      <c r="E136" s="309"/>
      <c r="F136" s="332" t="s">
        <v>426</v>
      </c>
      <c r="G136" s="309"/>
      <c r="H136" s="309" t="s">
        <v>460</v>
      </c>
      <c r="I136" s="309" t="s">
        <v>422</v>
      </c>
      <c r="J136" s="309">
        <v>50</v>
      </c>
      <c r="K136" s="357"/>
    </row>
    <row r="137" s="1" customFormat="1" ht="15" customHeight="1">
      <c r="B137" s="354"/>
      <c r="C137" s="309" t="s">
        <v>448</v>
      </c>
      <c r="D137" s="309"/>
      <c r="E137" s="309"/>
      <c r="F137" s="332" t="s">
        <v>426</v>
      </c>
      <c r="G137" s="309"/>
      <c r="H137" s="309" t="s">
        <v>473</v>
      </c>
      <c r="I137" s="309" t="s">
        <v>422</v>
      </c>
      <c r="J137" s="309">
        <v>255</v>
      </c>
      <c r="K137" s="357"/>
    </row>
    <row r="138" s="1" customFormat="1" ht="15" customHeight="1">
      <c r="B138" s="354"/>
      <c r="C138" s="309" t="s">
        <v>450</v>
      </c>
      <c r="D138" s="309"/>
      <c r="E138" s="309"/>
      <c r="F138" s="332" t="s">
        <v>420</v>
      </c>
      <c r="G138" s="309"/>
      <c r="H138" s="309" t="s">
        <v>474</v>
      </c>
      <c r="I138" s="309" t="s">
        <v>452</v>
      </c>
      <c r="J138" s="309"/>
      <c r="K138" s="357"/>
    </row>
    <row r="139" s="1" customFormat="1" ht="15" customHeight="1">
      <c r="B139" s="354"/>
      <c r="C139" s="309" t="s">
        <v>453</v>
      </c>
      <c r="D139" s="309"/>
      <c r="E139" s="309"/>
      <c r="F139" s="332" t="s">
        <v>420</v>
      </c>
      <c r="G139" s="309"/>
      <c r="H139" s="309" t="s">
        <v>475</v>
      </c>
      <c r="I139" s="309" t="s">
        <v>455</v>
      </c>
      <c r="J139" s="309"/>
      <c r="K139" s="357"/>
    </row>
    <row r="140" s="1" customFormat="1" ht="15" customHeight="1">
      <c r="B140" s="354"/>
      <c r="C140" s="309" t="s">
        <v>456</v>
      </c>
      <c r="D140" s="309"/>
      <c r="E140" s="309"/>
      <c r="F140" s="332" t="s">
        <v>420</v>
      </c>
      <c r="G140" s="309"/>
      <c r="H140" s="309" t="s">
        <v>456</v>
      </c>
      <c r="I140" s="309" t="s">
        <v>455</v>
      </c>
      <c r="J140" s="309"/>
      <c r="K140" s="357"/>
    </row>
    <row r="141" s="1" customFormat="1" ht="15" customHeight="1">
      <c r="B141" s="354"/>
      <c r="C141" s="309" t="s">
        <v>38</v>
      </c>
      <c r="D141" s="309"/>
      <c r="E141" s="309"/>
      <c r="F141" s="332" t="s">
        <v>420</v>
      </c>
      <c r="G141" s="309"/>
      <c r="H141" s="309" t="s">
        <v>476</v>
      </c>
      <c r="I141" s="309" t="s">
        <v>455</v>
      </c>
      <c r="J141" s="309"/>
      <c r="K141" s="357"/>
    </row>
    <row r="142" s="1" customFormat="1" ht="15" customHeight="1">
      <c r="B142" s="354"/>
      <c r="C142" s="309" t="s">
        <v>477</v>
      </c>
      <c r="D142" s="309"/>
      <c r="E142" s="309"/>
      <c r="F142" s="332" t="s">
        <v>420</v>
      </c>
      <c r="G142" s="309"/>
      <c r="H142" s="309" t="s">
        <v>478</v>
      </c>
      <c r="I142" s="309" t="s">
        <v>455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479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414</v>
      </c>
      <c r="D148" s="324"/>
      <c r="E148" s="324"/>
      <c r="F148" s="324" t="s">
        <v>415</v>
      </c>
      <c r="G148" s="325"/>
      <c r="H148" s="324" t="s">
        <v>54</v>
      </c>
      <c r="I148" s="324" t="s">
        <v>57</v>
      </c>
      <c r="J148" s="324" t="s">
        <v>416</v>
      </c>
      <c r="K148" s="323"/>
    </row>
    <row r="149" s="1" customFormat="1" ht="17.25" customHeight="1">
      <c r="B149" s="321"/>
      <c r="C149" s="326" t="s">
        <v>417</v>
      </c>
      <c r="D149" s="326"/>
      <c r="E149" s="326"/>
      <c r="F149" s="327" t="s">
        <v>418</v>
      </c>
      <c r="G149" s="328"/>
      <c r="H149" s="326"/>
      <c r="I149" s="326"/>
      <c r="J149" s="326" t="s">
        <v>419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423</v>
      </c>
      <c r="D151" s="309"/>
      <c r="E151" s="309"/>
      <c r="F151" s="362" t="s">
        <v>420</v>
      </c>
      <c r="G151" s="309"/>
      <c r="H151" s="361" t="s">
        <v>460</v>
      </c>
      <c r="I151" s="361" t="s">
        <v>422</v>
      </c>
      <c r="J151" s="361">
        <v>120</v>
      </c>
      <c r="K151" s="357"/>
    </row>
    <row r="152" s="1" customFormat="1" ht="15" customHeight="1">
      <c r="B152" s="334"/>
      <c r="C152" s="361" t="s">
        <v>469</v>
      </c>
      <c r="D152" s="309"/>
      <c r="E152" s="309"/>
      <c r="F152" s="362" t="s">
        <v>420</v>
      </c>
      <c r="G152" s="309"/>
      <c r="H152" s="361" t="s">
        <v>480</v>
      </c>
      <c r="I152" s="361" t="s">
        <v>422</v>
      </c>
      <c r="J152" s="361" t="s">
        <v>471</v>
      </c>
      <c r="K152" s="357"/>
    </row>
    <row r="153" s="1" customFormat="1" ht="15" customHeight="1">
      <c r="B153" s="334"/>
      <c r="C153" s="361" t="s">
        <v>88</v>
      </c>
      <c r="D153" s="309"/>
      <c r="E153" s="309"/>
      <c r="F153" s="362" t="s">
        <v>420</v>
      </c>
      <c r="G153" s="309"/>
      <c r="H153" s="361" t="s">
        <v>481</v>
      </c>
      <c r="I153" s="361" t="s">
        <v>422</v>
      </c>
      <c r="J153" s="361" t="s">
        <v>471</v>
      </c>
      <c r="K153" s="357"/>
    </row>
    <row r="154" s="1" customFormat="1" ht="15" customHeight="1">
      <c r="B154" s="334"/>
      <c r="C154" s="361" t="s">
        <v>425</v>
      </c>
      <c r="D154" s="309"/>
      <c r="E154" s="309"/>
      <c r="F154" s="362" t="s">
        <v>426</v>
      </c>
      <c r="G154" s="309"/>
      <c r="H154" s="361" t="s">
        <v>460</v>
      </c>
      <c r="I154" s="361" t="s">
        <v>422</v>
      </c>
      <c r="J154" s="361">
        <v>50</v>
      </c>
      <c r="K154" s="357"/>
    </row>
    <row r="155" s="1" customFormat="1" ht="15" customHeight="1">
      <c r="B155" s="334"/>
      <c r="C155" s="361" t="s">
        <v>428</v>
      </c>
      <c r="D155" s="309"/>
      <c r="E155" s="309"/>
      <c r="F155" s="362" t="s">
        <v>420</v>
      </c>
      <c r="G155" s="309"/>
      <c r="H155" s="361" t="s">
        <v>460</v>
      </c>
      <c r="I155" s="361" t="s">
        <v>430</v>
      </c>
      <c r="J155" s="361"/>
      <c r="K155" s="357"/>
    </row>
    <row r="156" s="1" customFormat="1" ht="15" customHeight="1">
      <c r="B156" s="334"/>
      <c r="C156" s="361" t="s">
        <v>439</v>
      </c>
      <c r="D156" s="309"/>
      <c r="E156" s="309"/>
      <c r="F156" s="362" t="s">
        <v>426</v>
      </c>
      <c r="G156" s="309"/>
      <c r="H156" s="361" t="s">
        <v>460</v>
      </c>
      <c r="I156" s="361" t="s">
        <v>422</v>
      </c>
      <c r="J156" s="361">
        <v>50</v>
      </c>
      <c r="K156" s="357"/>
    </row>
    <row r="157" s="1" customFormat="1" ht="15" customHeight="1">
      <c r="B157" s="334"/>
      <c r="C157" s="361" t="s">
        <v>447</v>
      </c>
      <c r="D157" s="309"/>
      <c r="E157" s="309"/>
      <c r="F157" s="362" t="s">
        <v>426</v>
      </c>
      <c r="G157" s="309"/>
      <c r="H157" s="361" t="s">
        <v>460</v>
      </c>
      <c r="I157" s="361" t="s">
        <v>422</v>
      </c>
      <c r="J157" s="361">
        <v>50</v>
      </c>
      <c r="K157" s="357"/>
    </row>
    <row r="158" s="1" customFormat="1" ht="15" customHeight="1">
      <c r="B158" s="334"/>
      <c r="C158" s="361" t="s">
        <v>445</v>
      </c>
      <c r="D158" s="309"/>
      <c r="E158" s="309"/>
      <c r="F158" s="362" t="s">
        <v>426</v>
      </c>
      <c r="G158" s="309"/>
      <c r="H158" s="361" t="s">
        <v>460</v>
      </c>
      <c r="I158" s="361" t="s">
        <v>422</v>
      </c>
      <c r="J158" s="361">
        <v>50</v>
      </c>
      <c r="K158" s="357"/>
    </row>
    <row r="159" s="1" customFormat="1" ht="15" customHeight="1">
      <c r="B159" s="334"/>
      <c r="C159" s="361" t="s">
        <v>103</v>
      </c>
      <c r="D159" s="309"/>
      <c r="E159" s="309"/>
      <c r="F159" s="362" t="s">
        <v>420</v>
      </c>
      <c r="G159" s="309"/>
      <c r="H159" s="361" t="s">
        <v>482</v>
      </c>
      <c r="I159" s="361" t="s">
        <v>422</v>
      </c>
      <c r="J159" s="361" t="s">
        <v>483</v>
      </c>
      <c r="K159" s="357"/>
    </row>
    <row r="160" s="1" customFormat="1" ht="15" customHeight="1">
      <c r="B160" s="334"/>
      <c r="C160" s="361" t="s">
        <v>484</v>
      </c>
      <c r="D160" s="309"/>
      <c r="E160" s="309"/>
      <c r="F160" s="362" t="s">
        <v>420</v>
      </c>
      <c r="G160" s="309"/>
      <c r="H160" s="361" t="s">
        <v>485</v>
      </c>
      <c r="I160" s="361" t="s">
        <v>455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486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414</v>
      </c>
      <c r="D166" s="324"/>
      <c r="E166" s="324"/>
      <c r="F166" s="324" t="s">
        <v>415</v>
      </c>
      <c r="G166" s="366"/>
      <c r="H166" s="367" t="s">
        <v>54</v>
      </c>
      <c r="I166" s="367" t="s">
        <v>57</v>
      </c>
      <c r="J166" s="324" t="s">
        <v>416</v>
      </c>
      <c r="K166" s="301"/>
    </row>
    <row r="167" s="1" customFormat="1" ht="17.25" customHeight="1">
      <c r="B167" s="302"/>
      <c r="C167" s="326" t="s">
        <v>417</v>
      </c>
      <c r="D167" s="326"/>
      <c r="E167" s="326"/>
      <c r="F167" s="327" t="s">
        <v>418</v>
      </c>
      <c r="G167" s="368"/>
      <c r="H167" s="369"/>
      <c r="I167" s="369"/>
      <c r="J167" s="326" t="s">
        <v>419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423</v>
      </c>
      <c r="D169" s="309"/>
      <c r="E169" s="309"/>
      <c r="F169" s="332" t="s">
        <v>420</v>
      </c>
      <c r="G169" s="309"/>
      <c r="H169" s="309" t="s">
        <v>460</v>
      </c>
      <c r="I169" s="309" t="s">
        <v>422</v>
      </c>
      <c r="J169" s="309">
        <v>120</v>
      </c>
      <c r="K169" s="357"/>
    </row>
    <row r="170" s="1" customFormat="1" ht="15" customHeight="1">
      <c r="B170" s="334"/>
      <c r="C170" s="309" t="s">
        <v>469</v>
      </c>
      <c r="D170" s="309"/>
      <c r="E170" s="309"/>
      <c r="F170" s="332" t="s">
        <v>420</v>
      </c>
      <c r="G170" s="309"/>
      <c r="H170" s="309" t="s">
        <v>470</v>
      </c>
      <c r="I170" s="309" t="s">
        <v>422</v>
      </c>
      <c r="J170" s="309" t="s">
        <v>471</v>
      </c>
      <c r="K170" s="357"/>
    </row>
    <row r="171" s="1" customFormat="1" ht="15" customHeight="1">
      <c r="B171" s="334"/>
      <c r="C171" s="309" t="s">
        <v>88</v>
      </c>
      <c r="D171" s="309"/>
      <c r="E171" s="309"/>
      <c r="F171" s="332" t="s">
        <v>420</v>
      </c>
      <c r="G171" s="309"/>
      <c r="H171" s="309" t="s">
        <v>487</v>
      </c>
      <c r="I171" s="309" t="s">
        <v>422</v>
      </c>
      <c r="J171" s="309" t="s">
        <v>471</v>
      </c>
      <c r="K171" s="357"/>
    </row>
    <row r="172" s="1" customFormat="1" ht="15" customHeight="1">
      <c r="B172" s="334"/>
      <c r="C172" s="309" t="s">
        <v>425</v>
      </c>
      <c r="D172" s="309"/>
      <c r="E172" s="309"/>
      <c r="F172" s="332" t="s">
        <v>426</v>
      </c>
      <c r="G172" s="309"/>
      <c r="H172" s="309" t="s">
        <v>487</v>
      </c>
      <c r="I172" s="309" t="s">
        <v>422</v>
      </c>
      <c r="J172" s="309">
        <v>50</v>
      </c>
      <c r="K172" s="357"/>
    </row>
    <row r="173" s="1" customFormat="1" ht="15" customHeight="1">
      <c r="B173" s="334"/>
      <c r="C173" s="309" t="s">
        <v>428</v>
      </c>
      <c r="D173" s="309"/>
      <c r="E173" s="309"/>
      <c r="F173" s="332" t="s">
        <v>420</v>
      </c>
      <c r="G173" s="309"/>
      <c r="H173" s="309" t="s">
        <v>487</v>
      </c>
      <c r="I173" s="309" t="s">
        <v>430</v>
      </c>
      <c r="J173" s="309"/>
      <c r="K173" s="357"/>
    </row>
    <row r="174" s="1" customFormat="1" ht="15" customHeight="1">
      <c r="B174" s="334"/>
      <c r="C174" s="309" t="s">
        <v>439</v>
      </c>
      <c r="D174" s="309"/>
      <c r="E174" s="309"/>
      <c r="F174" s="332" t="s">
        <v>426</v>
      </c>
      <c r="G174" s="309"/>
      <c r="H174" s="309" t="s">
        <v>487</v>
      </c>
      <c r="I174" s="309" t="s">
        <v>422</v>
      </c>
      <c r="J174" s="309">
        <v>50</v>
      </c>
      <c r="K174" s="357"/>
    </row>
    <row r="175" s="1" customFormat="1" ht="15" customHeight="1">
      <c r="B175" s="334"/>
      <c r="C175" s="309" t="s">
        <v>447</v>
      </c>
      <c r="D175" s="309"/>
      <c r="E175" s="309"/>
      <c r="F175" s="332" t="s">
        <v>426</v>
      </c>
      <c r="G175" s="309"/>
      <c r="H175" s="309" t="s">
        <v>487</v>
      </c>
      <c r="I175" s="309" t="s">
        <v>422</v>
      </c>
      <c r="J175" s="309">
        <v>50</v>
      </c>
      <c r="K175" s="357"/>
    </row>
    <row r="176" s="1" customFormat="1" ht="15" customHeight="1">
      <c r="B176" s="334"/>
      <c r="C176" s="309" t="s">
        <v>445</v>
      </c>
      <c r="D176" s="309"/>
      <c r="E176" s="309"/>
      <c r="F176" s="332" t="s">
        <v>426</v>
      </c>
      <c r="G176" s="309"/>
      <c r="H176" s="309" t="s">
        <v>487</v>
      </c>
      <c r="I176" s="309" t="s">
        <v>422</v>
      </c>
      <c r="J176" s="309">
        <v>50</v>
      </c>
      <c r="K176" s="357"/>
    </row>
    <row r="177" s="1" customFormat="1" ht="15" customHeight="1">
      <c r="B177" s="334"/>
      <c r="C177" s="309" t="s">
        <v>110</v>
      </c>
      <c r="D177" s="309"/>
      <c r="E177" s="309"/>
      <c r="F177" s="332" t="s">
        <v>420</v>
      </c>
      <c r="G177" s="309"/>
      <c r="H177" s="309" t="s">
        <v>488</v>
      </c>
      <c r="I177" s="309" t="s">
        <v>489</v>
      </c>
      <c r="J177" s="309"/>
      <c r="K177" s="357"/>
    </row>
    <row r="178" s="1" customFormat="1" ht="15" customHeight="1">
      <c r="B178" s="334"/>
      <c r="C178" s="309" t="s">
        <v>57</v>
      </c>
      <c r="D178" s="309"/>
      <c r="E178" s="309"/>
      <c r="F178" s="332" t="s">
        <v>420</v>
      </c>
      <c r="G178" s="309"/>
      <c r="H178" s="309" t="s">
        <v>490</v>
      </c>
      <c r="I178" s="309" t="s">
        <v>491</v>
      </c>
      <c r="J178" s="309">
        <v>1</v>
      </c>
      <c r="K178" s="357"/>
    </row>
    <row r="179" s="1" customFormat="1" ht="15" customHeight="1">
      <c r="B179" s="334"/>
      <c r="C179" s="309" t="s">
        <v>53</v>
      </c>
      <c r="D179" s="309"/>
      <c r="E179" s="309"/>
      <c r="F179" s="332" t="s">
        <v>420</v>
      </c>
      <c r="G179" s="309"/>
      <c r="H179" s="309" t="s">
        <v>492</v>
      </c>
      <c r="I179" s="309" t="s">
        <v>422</v>
      </c>
      <c r="J179" s="309">
        <v>20</v>
      </c>
      <c r="K179" s="357"/>
    </row>
    <row r="180" s="1" customFormat="1" ht="15" customHeight="1">
      <c r="B180" s="334"/>
      <c r="C180" s="309" t="s">
        <v>54</v>
      </c>
      <c r="D180" s="309"/>
      <c r="E180" s="309"/>
      <c r="F180" s="332" t="s">
        <v>420</v>
      </c>
      <c r="G180" s="309"/>
      <c r="H180" s="309" t="s">
        <v>493</v>
      </c>
      <c r="I180" s="309" t="s">
        <v>422</v>
      </c>
      <c r="J180" s="309">
        <v>255</v>
      </c>
      <c r="K180" s="357"/>
    </row>
    <row r="181" s="1" customFormat="1" ht="15" customHeight="1">
      <c r="B181" s="334"/>
      <c r="C181" s="309" t="s">
        <v>111</v>
      </c>
      <c r="D181" s="309"/>
      <c r="E181" s="309"/>
      <c r="F181" s="332" t="s">
        <v>420</v>
      </c>
      <c r="G181" s="309"/>
      <c r="H181" s="309" t="s">
        <v>384</v>
      </c>
      <c r="I181" s="309" t="s">
        <v>422</v>
      </c>
      <c r="J181" s="309">
        <v>10</v>
      </c>
      <c r="K181" s="357"/>
    </row>
    <row r="182" s="1" customFormat="1" ht="15" customHeight="1">
      <c r="B182" s="334"/>
      <c r="C182" s="309" t="s">
        <v>112</v>
      </c>
      <c r="D182" s="309"/>
      <c r="E182" s="309"/>
      <c r="F182" s="332" t="s">
        <v>420</v>
      </c>
      <c r="G182" s="309"/>
      <c r="H182" s="309" t="s">
        <v>494</v>
      </c>
      <c r="I182" s="309" t="s">
        <v>455</v>
      </c>
      <c r="J182" s="309"/>
      <c r="K182" s="357"/>
    </row>
    <row r="183" s="1" customFormat="1" ht="15" customHeight="1">
      <c r="B183" s="334"/>
      <c r="C183" s="309" t="s">
        <v>495</v>
      </c>
      <c r="D183" s="309"/>
      <c r="E183" s="309"/>
      <c r="F183" s="332" t="s">
        <v>420</v>
      </c>
      <c r="G183" s="309"/>
      <c r="H183" s="309" t="s">
        <v>496</v>
      </c>
      <c r="I183" s="309" t="s">
        <v>455</v>
      </c>
      <c r="J183" s="309"/>
      <c r="K183" s="357"/>
    </row>
    <row r="184" s="1" customFormat="1" ht="15" customHeight="1">
      <c r="B184" s="334"/>
      <c r="C184" s="309" t="s">
        <v>484</v>
      </c>
      <c r="D184" s="309"/>
      <c r="E184" s="309"/>
      <c r="F184" s="332" t="s">
        <v>420</v>
      </c>
      <c r="G184" s="309"/>
      <c r="H184" s="309" t="s">
        <v>497</v>
      </c>
      <c r="I184" s="309" t="s">
        <v>455</v>
      </c>
      <c r="J184" s="309"/>
      <c r="K184" s="357"/>
    </row>
    <row r="185" s="1" customFormat="1" ht="15" customHeight="1">
      <c r="B185" s="334"/>
      <c r="C185" s="309" t="s">
        <v>114</v>
      </c>
      <c r="D185" s="309"/>
      <c r="E185" s="309"/>
      <c r="F185" s="332" t="s">
        <v>426</v>
      </c>
      <c r="G185" s="309"/>
      <c r="H185" s="309" t="s">
        <v>498</v>
      </c>
      <c r="I185" s="309" t="s">
        <v>422</v>
      </c>
      <c r="J185" s="309">
        <v>50</v>
      </c>
      <c r="K185" s="357"/>
    </row>
    <row r="186" s="1" customFormat="1" ht="15" customHeight="1">
      <c r="B186" s="334"/>
      <c r="C186" s="309" t="s">
        <v>499</v>
      </c>
      <c r="D186" s="309"/>
      <c r="E186" s="309"/>
      <c r="F186" s="332" t="s">
        <v>426</v>
      </c>
      <c r="G186" s="309"/>
      <c r="H186" s="309" t="s">
        <v>500</v>
      </c>
      <c r="I186" s="309" t="s">
        <v>501</v>
      </c>
      <c r="J186" s="309"/>
      <c r="K186" s="357"/>
    </row>
    <row r="187" s="1" customFormat="1" ht="15" customHeight="1">
      <c r="B187" s="334"/>
      <c r="C187" s="309" t="s">
        <v>502</v>
      </c>
      <c r="D187" s="309"/>
      <c r="E187" s="309"/>
      <c r="F187" s="332" t="s">
        <v>426</v>
      </c>
      <c r="G187" s="309"/>
      <c r="H187" s="309" t="s">
        <v>503</v>
      </c>
      <c r="I187" s="309" t="s">
        <v>501</v>
      </c>
      <c r="J187" s="309"/>
      <c r="K187" s="357"/>
    </row>
    <row r="188" s="1" customFormat="1" ht="15" customHeight="1">
      <c r="B188" s="334"/>
      <c r="C188" s="309" t="s">
        <v>504</v>
      </c>
      <c r="D188" s="309"/>
      <c r="E188" s="309"/>
      <c r="F188" s="332" t="s">
        <v>426</v>
      </c>
      <c r="G188" s="309"/>
      <c r="H188" s="309" t="s">
        <v>505</v>
      </c>
      <c r="I188" s="309" t="s">
        <v>501</v>
      </c>
      <c r="J188" s="309"/>
      <c r="K188" s="357"/>
    </row>
    <row r="189" s="1" customFormat="1" ht="15" customHeight="1">
      <c r="B189" s="334"/>
      <c r="C189" s="370" t="s">
        <v>506</v>
      </c>
      <c r="D189" s="309"/>
      <c r="E189" s="309"/>
      <c r="F189" s="332" t="s">
        <v>426</v>
      </c>
      <c r="G189" s="309"/>
      <c r="H189" s="309" t="s">
        <v>507</v>
      </c>
      <c r="I189" s="309" t="s">
        <v>508</v>
      </c>
      <c r="J189" s="371" t="s">
        <v>509</v>
      </c>
      <c r="K189" s="357"/>
    </row>
    <row r="190" s="1" customFormat="1" ht="15" customHeight="1">
      <c r="B190" s="334"/>
      <c r="C190" s="370" t="s">
        <v>42</v>
      </c>
      <c r="D190" s="309"/>
      <c r="E190" s="309"/>
      <c r="F190" s="332" t="s">
        <v>420</v>
      </c>
      <c r="G190" s="309"/>
      <c r="H190" s="306" t="s">
        <v>510</v>
      </c>
      <c r="I190" s="309" t="s">
        <v>511</v>
      </c>
      <c r="J190" s="309"/>
      <c r="K190" s="357"/>
    </row>
    <row r="191" s="1" customFormat="1" ht="15" customHeight="1">
      <c r="B191" s="334"/>
      <c r="C191" s="370" t="s">
        <v>512</v>
      </c>
      <c r="D191" s="309"/>
      <c r="E191" s="309"/>
      <c r="F191" s="332" t="s">
        <v>420</v>
      </c>
      <c r="G191" s="309"/>
      <c r="H191" s="309" t="s">
        <v>513</v>
      </c>
      <c r="I191" s="309" t="s">
        <v>455</v>
      </c>
      <c r="J191" s="309"/>
      <c r="K191" s="357"/>
    </row>
    <row r="192" s="1" customFormat="1" ht="15" customHeight="1">
      <c r="B192" s="334"/>
      <c r="C192" s="370" t="s">
        <v>514</v>
      </c>
      <c r="D192" s="309"/>
      <c r="E192" s="309"/>
      <c r="F192" s="332" t="s">
        <v>420</v>
      </c>
      <c r="G192" s="309"/>
      <c r="H192" s="309" t="s">
        <v>515</v>
      </c>
      <c r="I192" s="309" t="s">
        <v>455</v>
      </c>
      <c r="J192" s="309"/>
      <c r="K192" s="357"/>
    </row>
    <row r="193" s="1" customFormat="1" ht="15" customHeight="1">
      <c r="B193" s="334"/>
      <c r="C193" s="370" t="s">
        <v>516</v>
      </c>
      <c r="D193" s="309"/>
      <c r="E193" s="309"/>
      <c r="F193" s="332" t="s">
        <v>426</v>
      </c>
      <c r="G193" s="309"/>
      <c r="H193" s="309" t="s">
        <v>517</v>
      </c>
      <c r="I193" s="309" t="s">
        <v>455</v>
      </c>
      <c r="J193" s="309"/>
      <c r="K193" s="357"/>
    </row>
    <row r="194" s="1" customFormat="1" ht="15" customHeight="1">
      <c r="B194" s="363"/>
      <c r="C194" s="372"/>
      <c r="D194" s="343"/>
      <c r="E194" s="343"/>
      <c r="F194" s="343"/>
      <c r="G194" s="343"/>
      <c r="H194" s="343"/>
      <c r="I194" s="343"/>
      <c r="J194" s="343"/>
      <c r="K194" s="364"/>
    </row>
    <row r="195" s="1" customFormat="1" ht="18.75" customHeight="1">
      <c r="B195" s="345"/>
      <c r="C195" s="355"/>
      <c r="D195" s="355"/>
      <c r="E195" s="355"/>
      <c r="F195" s="365"/>
      <c r="G195" s="355"/>
      <c r="H195" s="355"/>
      <c r="I195" s="355"/>
      <c r="J195" s="355"/>
      <c r="K195" s="345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s="1" customFormat="1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s="1" customFormat="1" ht="21">
      <c r="B199" s="299"/>
      <c r="C199" s="300" t="s">
        <v>518</v>
      </c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5.5" customHeight="1">
      <c r="B200" s="299"/>
      <c r="C200" s="373" t="s">
        <v>519</v>
      </c>
      <c r="D200" s="373"/>
      <c r="E200" s="373"/>
      <c r="F200" s="373" t="s">
        <v>520</v>
      </c>
      <c r="G200" s="374"/>
      <c r="H200" s="373" t="s">
        <v>521</v>
      </c>
      <c r="I200" s="373"/>
      <c r="J200" s="373"/>
      <c r="K200" s="301"/>
    </row>
    <row r="201" s="1" customFormat="1" ht="5.25" customHeight="1">
      <c r="B201" s="334"/>
      <c r="C201" s="329"/>
      <c r="D201" s="329"/>
      <c r="E201" s="329"/>
      <c r="F201" s="329"/>
      <c r="G201" s="355"/>
      <c r="H201" s="329"/>
      <c r="I201" s="329"/>
      <c r="J201" s="329"/>
      <c r="K201" s="357"/>
    </row>
    <row r="202" s="1" customFormat="1" ht="15" customHeight="1">
      <c r="B202" s="334"/>
      <c r="C202" s="309" t="s">
        <v>511</v>
      </c>
      <c r="D202" s="309"/>
      <c r="E202" s="309"/>
      <c r="F202" s="332" t="s">
        <v>43</v>
      </c>
      <c r="G202" s="309"/>
      <c r="H202" s="309" t="s">
        <v>522</v>
      </c>
      <c r="I202" s="309"/>
      <c r="J202" s="309"/>
      <c r="K202" s="357"/>
    </row>
    <row r="203" s="1" customFormat="1" ht="15" customHeight="1">
      <c r="B203" s="334"/>
      <c r="C203" s="309"/>
      <c r="D203" s="309"/>
      <c r="E203" s="309"/>
      <c r="F203" s="332" t="s">
        <v>44</v>
      </c>
      <c r="G203" s="309"/>
      <c r="H203" s="309" t="s">
        <v>523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47</v>
      </c>
      <c r="G204" s="309"/>
      <c r="H204" s="309" t="s">
        <v>524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45</v>
      </c>
      <c r="G205" s="309"/>
      <c r="H205" s="309" t="s">
        <v>525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46</v>
      </c>
      <c r="G206" s="309"/>
      <c r="H206" s="309" t="s">
        <v>526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/>
      <c r="G207" s="309"/>
      <c r="H207" s="309"/>
      <c r="I207" s="309"/>
      <c r="J207" s="309"/>
      <c r="K207" s="357"/>
    </row>
    <row r="208" s="1" customFormat="1" ht="15" customHeight="1">
      <c r="B208" s="334"/>
      <c r="C208" s="309" t="s">
        <v>467</v>
      </c>
      <c r="D208" s="309"/>
      <c r="E208" s="309"/>
      <c r="F208" s="332" t="s">
        <v>79</v>
      </c>
      <c r="G208" s="309"/>
      <c r="H208" s="309" t="s">
        <v>527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363</v>
      </c>
      <c r="G209" s="309"/>
      <c r="H209" s="309" t="s">
        <v>364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361</v>
      </c>
      <c r="G210" s="309"/>
      <c r="H210" s="309" t="s">
        <v>528</v>
      </c>
      <c r="I210" s="309"/>
      <c r="J210" s="309"/>
      <c r="K210" s="357"/>
    </row>
    <row r="211" s="1" customFormat="1" ht="15" customHeight="1">
      <c r="B211" s="375"/>
      <c r="C211" s="309"/>
      <c r="D211" s="309"/>
      <c r="E211" s="309"/>
      <c r="F211" s="332" t="s">
        <v>365</v>
      </c>
      <c r="G211" s="370"/>
      <c r="H211" s="361" t="s">
        <v>366</v>
      </c>
      <c r="I211" s="361"/>
      <c r="J211" s="361"/>
      <c r="K211" s="376"/>
    </row>
    <row r="212" s="1" customFormat="1" ht="15" customHeight="1">
      <c r="B212" s="375"/>
      <c r="C212" s="309"/>
      <c r="D212" s="309"/>
      <c r="E212" s="309"/>
      <c r="F212" s="332" t="s">
        <v>367</v>
      </c>
      <c r="G212" s="370"/>
      <c r="H212" s="361" t="s">
        <v>529</v>
      </c>
      <c r="I212" s="361"/>
      <c r="J212" s="361"/>
      <c r="K212" s="376"/>
    </row>
    <row r="213" s="1" customFormat="1" ht="15" customHeight="1">
      <c r="B213" s="375"/>
      <c r="C213" s="309"/>
      <c r="D213" s="309"/>
      <c r="E213" s="309"/>
      <c r="F213" s="332"/>
      <c r="G213" s="370"/>
      <c r="H213" s="361"/>
      <c r="I213" s="361"/>
      <c r="J213" s="361"/>
      <c r="K213" s="376"/>
    </row>
    <row r="214" s="1" customFormat="1" ht="15" customHeight="1">
      <c r="B214" s="375"/>
      <c r="C214" s="309" t="s">
        <v>491</v>
      </c>
      <c r="D214" s="309"/>
      <c r="E214" s="309"/>
      <c r="F214" s="332">
        <v>1</v>
      </c>
      <c r="G214" s="370"/>
      <c r="H214" s="361" t="s">
        <v>530</v>
      </c>
      <c r="I214" s="361"/>
      <c r="J214" s="361"/>
      <c r="K214" s="376"/>
    </row>
    <row r="215" s="1" customFormat="1" ht="15" customHeight="1">
      <c r="B215" s="375"/>
      <c r="C215" s="309"/>
      <c r="D215" s="309"/>
      <c r="E215" s="309"/>
      <c r="F215" s="332">
        <v>2</v>
      </c>
      <c r="G215" s="370"/>
      <c r="H215" s="361" t="s">
        <v>531</v>
      </c>
      <c r="I215" s="361"/>
      <c r="J215" s="361"/>
      <c r="K215" s="376"/>
    </row>
    <row r="216" s="1" customFormat="1" ht="15" customHeight="1">
      <c r="B216" s="375"/>
      <c r="C216" s="309"/>
      <c r="D216" s="309"/>
      <c r="E216" s="309"/>
      <c r="F216" s="332">
        <v>3</v>
      </c>
      <c r="G216" s="370"/>
      <c r="H216" s="361" t="s">
        <v>532</v>
      </c>
      <c r="I216" s="361"/>
      <c r="J216" s="361"/>
      <c r="K216" s="376"/>
    </row>
    <row r="217" s="1" customFormat="1" ht="15" customHeight="1">
      <c r="B217" s="375"/>
      <c r="C217" s="309"/>
      <c r="D217" s="309"/>
      <c r="E217" s="309"/>
      <c r="F217" s="332">
        <v>4</v>
      </c>
      <c r="G217" s="370"/>
      <c r="H217" s="361" t="s">
        <v>533</v>
      </c>
      <c r="I217" s="361"/>
      <c r="J217" s="361"/>
      <c r="K217" s="376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KROS2\KROS</dc:creator>
  <cp:lastModifiedBy>KROS2\KROS</cp:lastModifiedBy>
  <dcterms:created xsi:type="dcterms:W3CDTF">2023-04-20T09:20:26Z</dcterms:created>
  <dcterms:modified xsi:type="dcterms:W3CDTF">2023-04-20T09:20:38Z</dcterms:modified>
</cp:coreProperties>
</file>